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isk Google\0 ROZPOČTY\Čert\02 Šatny Lukavice\Rozpočet\"/>
    </mc:Choice>
  </mc:AlternateContent>
  <bookViews>
    <workbookView xWindow="0" yWindow="0" windowWidth="0" windowHeight="0"/>
  </bookViews>
  <sheets>
    <sheet name="Rekapitulace stavby" sheetId="1" r:id="rId1"/>
    <sheet name="D.1.1 UN - Architektonick..." sheetId="2" r:id="rId2"/>
    <sheet name="D.1.4.1 UN - Zdravotně te..." sheetId="3" r:id="rId3"/>
    <sheet name="D.1.4.2 UN - Vytápění" sheetId="4" r:id="rId4"/>
    <sheet name="D.1.4.4 UN - Elektroinsta..." sheetId="5" r:id="rId5"/>
    <sheet name="D.1.1.NN - Architektonick..." sheetId="6" r:id="rId6"/>
    <sheet name="D.1.4.1 NN - Zdravotně te..." sheetId="7" r:id="rId7"/>
    <sheet name="D.1.4.4 NN - Elektroinsta..." sheetId="8" r:id="rId8"/>
    <sheet name="Seznam figur" sheetId="9" r:id="rId9"/>
    <sheet name="Pokyny pro vyplnění" sheetId="10" r:id="rId10"/>
  </sheets>
  <definedNames>
    <definedName name="_xlnm.Print_Area" localSheetId="0">'Rekapitulace stavby'!$D$4:$AO$36,'Rekapitulace stavby'!$C$42:$AQ$66</definedName>
    <definedName name="_xlnm.Print_Titles" localSheetId="0">'Rekapitulace stavby'!$52:$52</definedName>
    <definedName name="_xlnm._FilterDatabase" localSheetId="1" hidden="1">'D.1.1 UN - Architektonick...'!$C$111:$K$2031</definedName>
    <definedName name="_xlnm.Print_Area" localSheetId="1">'D.1.1 UN - Architektonick...'!$C$4:$J$41,'D.1.1 UN - Architektonick...'!$C$47:$J$91,'D.1.1 UN - Architektonick...'!$C$97:$K$2031</definedName>
    <definedName name="_xlnm.Print_Titles" localSheetId="1">'D.1.1 UN - Architektonick...'!$111:$111</definedName>
    <definedName name="_xlnm._FilterDatabase" localSheetId="2" hidden="1">'D.1.4.1 UN - Zdravotně te...'!$C$99:$K$204</definedName>
    <definedName name="_xlnm.Print_Area" localSheetId="2">'D.1.4.1 UN - Zdravotně te...'!$C$4:$J$43,'D.1.4.1 UN - Zdravotně te...'!$C$49:$J$77,'D.1.4.1 UN - Zdravotně te...'!$C$83:$K$204</definedName>
    <definedName name="_xlnm.Print_Titles" localSheetId="2">'D.1.4.1 UN - Zdravotně te...'!$99:$99</definedName>
    <definedName name="_xlnm._FilterDatabase" localSheetId="3" hidden="1">'D.1.4.2 UN - Vytápění'!$C$97:$K$160</definedName>
    <definedName name="_xlnm.Print_Area" localSheetId="3">'D.1.4.2 UN - Vytápění'!$C$4:$J$43,'D.1.4.2 UN - Vytápění'!$C$49:$J$75,'D.1.4.2 UN - Vytápění'!$C$81:$K$160</definedName>
    <definedName name="_xlnm.Print_Titles" localSheetId="3">'D.1.4.2 UN - Vytápění'!$97:$97</definedName>
    <definedName name="_xlnm._FilterDatabase" localSheetId="4" hidden="1">'D.1.4.4 UN - Elektroinsta...'!$C$99:$K$223</definedName>
    <definedName name="_xlnm.Print_Area" localSheetId="4">'D.1.4.4 UN - Elektroinsta...'!$C$4:$J$43,'D.1.4.4 UN - Elektroinsta...'!$C$49:$J$77,'D.1.4.4 UN - Elektroinsta...'!$C$83:$K$223</definedName>
    <definedName name="_xlnm.Print_Titles" localSheetId="4">'D.1.4.4 UN - Elektroinsta...'!$99:$99</definedName>
    <definedName name="_xlnm._FilterDatabase" localSheetId="5" hidden="1">'D.1.1.NN - Architektonick...'!$C$89:$K$122</definedName>
    <definedName name="_xlnm.Print_Area" localSheetId="5">'D.1.1.NN - Architektonick...'!$C$4:$J$41,'D.1.1.NN - Architektonick...'!$C$47:$J$69,'D.1.1.NN - Architektonick...'!$C$75:$K$122</definedName>
    <definedName name="_xlnm.Print_Titles" localSheetId="5">'D.1.1.NN - Architektonick...'!$89:$89</definedName>
    <definedName name="_xlnm._FilterDatabase" localSheetId="6" hidden="1">'D.1.4.1 NN - Zdravotně te...'!$C$96:$K$132</definedName>
    <definedName name="_xlnm.Print_Area" localSheetId="6">'D.1.4.1 NN - Zdravotně te...'!$C$4:$J$43,'D.1.4.1 NN - Zdravotně te...'!$C$49:$J$74,'D.1.4.1 NN - Zdravotně te...'!$C$80:$K$132</definedName>
    <definedName name="_xlnm.Print_Titles" localSheetId="6">'D.1.4.1 NN - Zdravotně te...'!$96:$96</definedName>
    <definedName name="_xlnm._FilterDatabase" localSheetId="7" hidden="1">'D.1.4.4 NN - Elektroinsta...'!$C$95:$K$116</definedName>
    <definedName name="_xlnm.Print_Area" localSheetId="7">'D.1.4.4 NN - Elektroinsta...'!$C$4:$J$43,'D.1.4.4 NN - Elektroinsta...'!$C$49:$J$73,'D.1.4.4 NN - Elektroinsta...'!$C$79:$K$116</definedName>
    <definedName name="_xlnm.Print_Titles" localSheetId="7">'D.1.4.4 NN - Elektroinsta...'!$95:$95</definedName>
    <definedName name="_xlnm.Print_Area" localSheetId="8">'Seznam figur'!$C$4:$G$498</definedName>
    <definedName name="_xlnm.Print_Titles" localSheetId="8">'Seznam figur'!$9:$9</definedName>
    <definedName name="_xlnm.Print_Area" localSheetId="9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9" l="1" r="D7"/>
  <c i="8" r="J41"/>
  <c r="J40"/>
  <c i="1" r="AY65"/>
  <c i="8" r="J39"/>
  <c i="1" r="AX65"/>
  <c i="8"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1"/>
  <c r="BH111"/>
  <c r="BG111"/>
  <c r="BF111"/>
  <c r="T111"/>
  <c r="T110"/>
  <c r="R111"/>
  <c r="R110"/>
  <c r="P111"/>
  <c r="P110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J93"/>
  <c r="J92"/>
  <c r="F92"/>
  <c r="F90"/>
  <c r="E88"/>
  <c r="J63"/>
  <c r="J62"/>
  <c r="F62"/>
  <c r="F60"/>
  <c r="E58"/>
  <c r="J22"/>
  <c r="E22"/>
  <c r="F93"/>
  <c r="J21"/>
  <c r="J16"/>
  <c r="J60"/>
  <c r="E7"/>
  <c r="E82"/>
  <c i="7" r="J41"/>
  <c r="J40"/>
  <c i="1" r="AY64"/>
  <c i="7" r="J39"/>
  <c i="1" r="AX64"/>
  <c i="7"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J94"/>
  <c r="J93"/>
  <c r="F93"/>
  <c r="F91"/>
  <c r="E89"/>
  <c r="J63"/>
  <c r="J62"/>
  <c r="F62"/>
  <c r="F60"/>
  <c r="E58"/>
  <c r="J22"/>
  <c r="E22"/>
  <c r="F94"/>
  <c r="J21"/>
  <c r="J16"/>
  <c r="J91"/>
  <c r="E7"/>
  <c r="E83"/>
  <c i="6" r="J39"/>
  <c r="J38"/>
  <c i="1" r="AY62"/>
  <c i="6" r="J37"/>
  <c i="1" r="AX62"/>
  <c i="6" r="BI121"/>
  <c r="BH121"/>
  <c r="BG121"/>
  <c r="BF121"/>
  <c r="T121"/>
  <c r="T120"/>
  <c r="T119"/>
  <c r="R121"/>
  <c r="R120"/>
  <c r="R119"/>
  <c r="P121"/>
  <c r="P120"/>
  <c r="P119"/>
  <c r="BI117"/>
  <c r="BH117"/>
  <c r="BG117"/>
  <c r="BF117"/>
  <c r="T117"/>
  <c r="R117"/>
  <c r="P117"/>
  <c r="BI114"/>
  <c r="BH114"/>
  <c r="BG114"/>
  <c r="BF114"/>
  <c r="T114"/>
  <c r="R114"/>
  <c r="P114"/>
  <c r="BI110"/>
  <c r="BH110"/>
  <c r="BG110"/>
  <c r="BF110"/>
  <c r="T110"/>
  <c r="R110"/>
  <c r="P110"/>
  <c r="BI106"/>
  <c r="BH106"/>
  <c r="BG106"/>
  <c r="BF106"/>
  <c r="T106"/>
  <c r="R106"/>
  <c r="P106"/>
  <c r="BI102"/>
  <c r="BH102"/>
  <c r="BG102"/>
  <c r="BF102"/>
  <c r="T102"/>
  <c r="R102"/>
  <c r="P102"/>
  <c r="BI97"/>
  <c r="BH97"/>
  <c r="BG97"/>
  <c r="BF97"/>
  <c r="T97"/>
  <c r="R97"/>
  <c r="P97"/>
  <c r="BI94"/>
  <c r="BH94"/>
  <c r="BG94"/>
  <c r="BF94"/>
  <c r="T94"/>
  <c r="R94"/>
  <c r="P94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87"/>
  <c r="J19"/>
  <c r="J14"/>
  <c r="J84"/>
  <c r="E7"/>
  <c r="E50"/>
  <c i="5" r="J41"/>
  <c r="J40"/>
  <c i="1" r="AY60"/>
  <c i="5" r="J39"/>
  <c i="1" r="AX60"/>
  <c i="5"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T212"/>
  <c r="R213"/>
  <c r="R212"/>
  <c r="P213"/>
  <c r="P212"/>
  <c r="BI211"/>
  <c r="BH211"/>
  <c r="BG211"/>
  <c r="BF211"/>
  <c r="T211"/>
  <c r="T210"/>
  <c r="R211"/>
  <c r="R210"/>
  <c r="P211"/>
  <c r="P210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3"/>
  <c r="BH103"/>
  <c r="BG103"/>
  <c r="BF103"/>
  <c r="T103"/>
  <c r="T102"/>
  <c r="T101"/>
  <c r="R103"/>
  <c r="R102"/>
  <c r="R101"/>
  <c r="P103"/>
  <c r="P102"/>
  <c r="P101"/>
  <c r="J97"/>
  <c r="J96"/>
  <c r="F96"/>
  <c r="F94"/>
  <c r="E92"/>
  <c r="J63"/>
  <c r="J62"/>
  <c r="F62"/>
  <c r="F60"/>
  <c r="E58"/>
  <c r="J22"/>
  <c r="E22"/>
  <c r="F63"/>
  <c r="J21"/>
  <c r="J16"/>
  <c r="J60"/>
  <c r="E7"/>
  <c r="E52"/>
  <c i="4" r="J41"/>
  <c r="J40"/>
  <c i="1" r="AY59"/>
  <c i="4" r="J39"/>
  <c i="1" r="AX59"/>
  <c i="4"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1"/>
  <c r="BH111"/>
  <c r="BG111"/>
  <c r="BF111"/>
  <c r="T111"/>
  <c r="R111"/>
  <c r="P111"/>
  <c r="BI110"/>
  <c r="BH110"/>
  <c r="BG110"/>
  <c r="BF110"/>
  <c r="T110"/>
  <c r="R110"/>
  <c r="P110"/>
  <c r="BI101"/>
  <c r="BH101"/>
  <c r="BG101"/>
  <c r="BF101"/>
  <c r="T101"/>
  <c r="R101"/>
  <c r="P101"/>
  <c r="J95"/>
  <c r="J94"/>
  <c r="F94"/>
  <c r="F92"/>
  <c r="E90"/>
  <c r="J63"/>
  <c r="J62"/>
  <c r="F62"/>
  <c r="F60"/>
  <c r="E58"/>
  <c r="J22"/>
  <c r="E22"/>
  <c r="F63"/>
  <c r="J21"/>
  <c r="J16"/>
  <c r="J92"/>
  <c r="E7"/>
  <c r="E84"/>
  <c i="3" r="J41"/>
  <c r="J40"/>
  <c i="1" r="AY58"/>
  <c i="3" r="J39"/>
  <c i="1" r="AX58"/>
  <c i="3"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8"/>
  <c r="BH178"/>
  <c r="BG178"/>
  <c r="BF178"/>
  <c r="T178"/>
  <c r="R178"/>
  <c r="P178"/>
  <c r="BI177"/>
  <c r="BH177"/>
  <c r="BG177"/>
  <c r="BF177"/>
  <c r="T177"/>
  <c r="R177"/>
  <c r="P177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J97"/>
  <c r="J96"/>
  <c r="F96"/>
  <c r="F94"/>
  <c r="E92"/>
  <c r="J63"/>
  <c r="J62"/>
  <c r="F62"/>
  <c r="F60"/>
  <c r="E58"/>
  <c r="J22"/>
  <c r="E22"/>
  <c r="F97"/>
  <c r="J21"/>
  <c r="J16"/>
  <c r="J94"/>
  <c r="E7"/>
  <c r="E86"/>
  <c i="2" r="J39"/>
  <c r="J38"/>
  <c i="1" r="AY56"/>
  <c i="2" r="J37"/>
  <c i="1" r="AX56"/>
  <c i="2" r="BI2030"/>
  <c r="BH2030"/>
  <c r="BG2030"/>
  <c r="BF2030"/>
  <c r="T2030"/>
  <c r="T2029"/>
  <c r="T2028"/>
  <c r="R2030"/>
  <c r="R2029"/>
  <c r="R2028"/>
  <c r="P2030"/>
  <c r="P2029"/>
  <c r="P2028"/>
  <c r="BI2026"/>
  <c r="BH2026"/>
  <c r="BG2026"/>
  <c r="BF2026"/>
  <c r="T2026"/>
  <c r="R2026"/>
  <c r="P2026"/>
  <c r="BI2010"/>
  <c r="BH2010"/>
  <c r="BG2010"/>
  <c r="BF2010"/>
  <c r="T2010"/>
  <c r="R2010"/>
  <c r="P2010"/>
  <c r="BI1995"/>
  <c r="BH1995"/>
  <c r="BG1995"/>
  <c r="BF1995"/>
  <c r="T1995"/>
  <c r="R1995"/>
  <c r="P1995"/>
  <c r="BI1990"/>
  <c r="BH1990"/>
  <c r="BG1990"/>
  <c r="BF1990"/>
  <c r="T1990"/>
  <c r="R1990"/>
  <c r="P1990"/>
  <c r="BI1986"/>
  <c r="BH1986"/>
  <c r="BG1986"/>
  <c r="BF1986"/>
  <c r="T1986"/>
  <c r="R1986"/>
  <c r="P1986"/>
  <c r="BI1981"/>
  <c r="BH1981"/>
  <c r="BG1981"/>
  <c r="BF1981"/>
  <c r="T1981"/>
  <c r="R1981"/>
  <c r="P1981"/>
  <c r="BI1976"/>
  <c r="BH1976"/>
  <c r="BG1976"/>
  <c r="BF1976"/>
  <c r="T1976"/>
  <c r="R1976"/>
  <c r="P1976"/>
  <c r="BI1966"/>
  <c r="BH1966"/>
  <c r="BG1966"/>
  <c r="BF1966"/>
  <c r="T1966"/>
  <c r="R1966"/>
  <c r="P1966"/>
  <c r="BI1956"/>
  <c r="BH1956"/>
  <c r="BG1956"/>
  <c r="BF1956"/>
  <c r="T1956"/>
  <c r="R1956"/>
  <c r="P1956"/>
  <c r="BI1947"/>
  <c r="BH1947"/>
  <c r="BG1947"/>
  <c r="BF1947"/>
  <c r="T1947"/>
  <c r="R1947"/>
  <c r="P1947"/>
  <c r="BI1938"/>
  <c r="BH1938"/>
  <c r="BG1938"/>
  <c r="BF1938"/>
  <c r="T1938"/>
  <c r="R1938"/>
  <c r="P1938"/>
  <c r="BI1933"/>
  <c r="BH1933"/>
  <c r="BG1933"/>
  <c r="BF1933"/>
  <c r="T1933"/>
  <c r="R1933"/>
  <c r="P1933"/>
  <c r="BI1928"/>
  <c r="BH1928"/>
  <c r="BG1928"/>
  <c r="BF1928"/>
  <c r="T1928"/>
  <c r="R1928"/>
  <c r="P1928"/>
  <c r="BI1923"/>
  <c r="BH1923"/>
  <c r="BG1923"/>
  <c r="BF1923"/>
  <c r="T1923"/>
  <c r="R1923"/>
  <c r="P1923"/>
  <c r="BI1918"/>
  <c r="BH1918"/>
  <c r="BG1918"/>
  <c r="BF1918"/>
  <c r="T1918"/>
  <c r="R1918"/>
  <c r="P1918"/>
  <c r="BI1903"/>
  <c r="BH1903"/>
  <c r="BG1903"/>
  <c r="BF1903"/>
  <c r="T1903"/>
  <c r="R1903"/>
  <c r="P1903"/>
  <c r="BI1898"/>
  <c r="BH1898"/>
  <c r="BG1898"/>
  <c r="BF1898"/>
  <c r="T1898"/>
  <c r="R1898"/>
  <c r="P1898"/>
  <c r="BI1894"/>
  <c r="BH1894"/>
  <c r="BG1894"/>
  <c r="BF1894"/>
  <c r="T1894"/>
  <c r="R1894"/>
  <c r="P1894"/>
  <c r="BI1889"/>
  <c r="BH1889"/>
  <c r="BG1889"/>
  <c r="BF1889"/>
  <c r="T1889"/>
  <c r="R1889"/>
  <c r="P1889"/>
  <c r="BI1882"/>
  <c r="BH1882"/>
  <c r="BG1882"/>
  <c r="BF1882"/>
  <c r="T1882"/>
  <c r="R1882"/>
  <c r="P1882"/>
  <c r="BI1879"/>
  <c r="BH1879"/>
  <c r="BG1879"/>
  <c r="BF1879"/>
  <c r="T1879"/>
  <c r="R1879"/>
  <c r="P1879"/>
  <c r="BI1874"/>
  <c r="BH1874"/>
  <c r="BG1874"/>
  <c r="BF1874"/>
  <c r="T1874"/>
  <c r="R1874"/>
  <c r="P1874"/>
  <c r="BI1870"/>
  <c r="BH1870"/>
  <c r="BG1870"/>
  <c r="BF1870"/>
  <c r="T1870"/>
  <c r="R1870"/>
  <c r="P1870"/>
  <c r="BI1856"/>
  <c r="BH1856"/>
  <c r="BG1856"/>
  <c r="BF1856"/>
  <c r="T1856"/>
  <c r="R1856"/>
  <c r="P1856"/>
  <c r="BI1843"/>
  <c r="BH1843"/>
  <c r="BG1843"/>
  <c r="BF1843"/>
  <c r="T1843"/>
  <c r="R1843"/>
  <c r="P1843"/>
  <c r="BI1839"/>
  <c r="BH1839"/>
  <c r="BG1839"/>
  <c r="BF1839"/>
  <c r="T1839"/>
  <c r="R1839"/>
  <c r="P1839"/>
  <c r="BI1838"/>
  <c r="BH1838"/>
  <c r="BG1838"/>
  <c r="BF1838"/>
  <c r="T1838"/>
  <c r="R1838"/>
  <c r="P1838"/>
  <c r="BI1836"/>
  <c r="BH1836"/>
  <c r="BG1836"/>
  <c r="BF1836"/>
  <c r="T1836"/>
  <c r="R1836"/>
  <c r="P1836"/>
  <c r="BI1831"/>
  <c r="BH1831"/>
  <c r="BG1831"/>
  <c r="BF1831"/>
  <c r="T1831"/>
  <c r="R1831"/>
  <c r="P1831"/>
  <c r="BI1815"/>
  <c r="BH1815"/>
  <c r="BG1815"/>
  <c r="BF1815"/>
  <c r="T1815"/>
  <c r="R1815"/>
  <c r="P1815"/>
  <c r="BI1811"/>
  <c r="BH1811"/>
  <c r="BG1811"/>
  <c r="BF1811"/>
  <c r="T1811"/>
  <c r="R1811"/>
  <c r="P1811"/>
  <c r="BI1808"/>
  <c r="BH1808"/>
  <c r="BG1808"/>
  <c r="BF1808"/>
  <c r="T1808"/>
  <c r="R1808"/>
  <c r="P1808"/>
  <c r="BI1805"/>
  <c r="BH1805"/>
  <c r="BG1805"/>
  <c r="BF1805"/>
  <c r="T1805"/>
  <c r="R1805"/>
  <c r="P1805"/>
  <c r="BI1800"/>
  <c r="BH1800"/>
  <c r="BG1800"/>
  <c r="BF1800"/>
  <c r="T1800"/>
  <c r="R1800"/>
  <c r="P1800"/>
  <c r="BI1798"/>
  <c r="BH1798"/>
  <c r="BG1798"/>
  <c r="BF1798"/>
  <c r="T1798"/>
  <c r="R1798"/>
  <c r="P1798"/>
  <c r="BI1796"/>
  <c r="BH1796"/>
  <c r="BG1796"/>
  <c r="BF1796"/>
  <c r="T1796"/>
  <c r="R1796"/>
  <c r="P1796"/>
  <c r="BI1794"/>
  <c r="BH1794"/>
  <c r="BG1794"/>
  <c r="BF1794"/>
  <c r="T1794"/>
  <c r="R1794"/>
  <c r="P1794"/>
  <c r="BI1789"/>
  <c r="BH1789"/>
  <c r="BG1789"/>
  <c r="BF1789"/>
  <c r="T1789"/>
  <c r="R1789"/>
  <c r="P1789"/>
  <c r="BI1782"/>
  <c r="BH1782"/>
  <c r="BG1782"/>
  <c r="BF1782"/>
  <c r="T1782"/>
  <c r="R1782"/>
  <c r="P1782"/>
  <c r="BI1759"/>
  <c r="BH1759"/>
  <c r="BG1759"/>
  <c r="BF1759"/>
  <c r="T1759"/>
  <c r="R1759"/>
  <c r="P1759"/>
  <c r="BI1754"/>
  <c r="BH1754"/>
  <c r="BG1754"/>
  <c r="BF1754"/>
  <c r="T1754"/>
  <c r="R1754"/>
  <c r="P1754"/>
  <c r="BI1735"/>
  <c r="BH1735"/>
  <c r="BG1735"/>
  <c r="BF1735"/>
  <c r="T1735"/>
  <c r="R1735"/>
  <c r="P1735"/>
  <c r="BI1731"/>
  <c r="BH1731"/>
  <c r="BG1731"/>
  <c r="BF1731"/>
  <c r="T1731"/>
  <c r="R1731"/>
  <c r="P1731"/>
  <c r="BI1727"/>
  <c r="BH1727"/>
  <c r="BG1727"/>
  <c r="BF1727"/>
  <c r="T1727"/>
  <c r="R1727"/>
  <c r="P1727"/>
  <c r="BI1723"/>
  <c r="BH1723"/>
  <c r="BG1723"/>
  <c r="BF1723"/>
  <c r="T1723"/>
  <c r="R1723"/>
  <c r="P1723"/>
  <c r="BI1720"/>
  <c r="BH1720"/>
  <c r="BG1720"/>
  <c r="BF1720"/>
  <c r="T1720"/>
  <c r="R1720"/>
  <c r="P1720"/>
  <c r="BI1716"/>
  <c r="BH1716"/>
  <c r="BG1716"/>
  <c r="BF1716"/>
  <c r="T1716"/>
  <c r="R1716"/>
  <c r="P1716"/>
  <c r="BI1712"/>
  <c r="BH1712"/>
  <c r="BG1712"/>
  <c r="BF1712"/>
  <c r="T1712"/>
  <c r="R1712"/>
  <c r="P1712"/>
  <c r="BI1706"/>
  <c r="BH1706"/>
  <c r="BG1706"/>
  <c r="BF1706"/>
  <c r="T1706"/>
  <c r="R1706"/>
  <c r="P1706"/>
  <c r="BI1702"/>
  <c r="BH1702"/>
  <c r="BG1702"/>
  <c r="BF1702"/>
  <c r="T1702"/>
  <c r="R1702"/>
  <c r="P1702"/>
  <c r="BI1694"/>
  <c r="BH1694"/>
  <c r="BG1694"/>
  <c r="BF1694"/>
  <c r="T1694"/>
  <c r="R1694"/>
  <c r="P1694"/>
  <c r="BI1688"/>
  <c r="BH1688"/>
  <c r="BG1688"/>
  <c r="BF1688"/>
  <c r="T1688"/>
  <c r="R1688"/>
  <c r="P1688"/>
  <c r="BI1683"/>
  <c r="BH1683"/>
  <c r="BG1683"/>
  <c r="BF1683"/>
  <c r="T1683"/>
  <c r="R1683"/>
  <c r="P1683"/>
  <c r="BI1679"/>
  <c r="BH1679"/>
  <c r="BG1679"/>
  <c r="BF1679"/>
  <c r="T1679"/>
  <c r="R1679"/>
  <c r="P1679"/>
  <c r="BI1675"/>
  <c r="BH1675"/>
  <c r="BG1675"/>
  <c r="BF1675"/>
  <c r="T1675"/>
  <c r="R1675"/>
  <c r="P1675"/>
  <c r="BI1673"/>
  <c r="BH1673"/>
  <c r="BG1673"/>
  <c r="BF1673"/>
  <c r="T1673"/>
  <c r="R1673"/>
  <c r="P1673"/>
  <c r="BI1667"/>
  <c r="BH1667"/>
  <c r="BG1667"/>
  <c r="BF1667"/>
  <c r="T1667"/>
  <c r="R1667"/>
  <c r="P1667"/>
  <c r="BI1661"/>
  <c r="BH1661"/>
  <c r="BG1661"/>
  <c r="BF1661"/>
  <c r="T1661"/>
  <c r="R1661"/>
  <c r="P1661"/>
  <c r="BI1655"/>
  <c r="BH1655"/>
  <c r="BG1655"/>
  <c r="BF1655"/>
  <c r="T1655"/>
  <c r="R1655"/>
  <c r="P1655"/>
  <c r="BI1649"/>
  <c r="BH1649"/>
  <c r="BG1649"/>
  <c r="BF1649"/>
  <c r="T1649"/>
  <c r="R1649"/>
  <c r="P1649"/>
  <c r="BI1643"/>
  <c r="BH1643"/>
  <c r="BG1643"/>
  <c r="BF1643"/>
  <c r="T1643"/>
  <c r="R1643"/>
  <c r="P1643"/>
  <c r="BI1637"/>
  <c r="BH1637"/>
  <c r="BG1637"/>
  <c r="BF1637"/>
  <c r="T1637"/>
  <c r="R1637"/>
  <c r="P1637"/>
  <c r="BI1631"/>
  <c r="BH1631"/>
  <c r="BG1631"/>
  <c r="BF1631"/>
  <c r="T1631"/>
  <c r="R1631"/>
  <c r="P1631"/>
  <c r="BI1628"/>
  <c r="BH1628"/>
  <c r="BG1628"/>
  <c r="BF1628"/>
  <c r="T1628"/>
  <c r="R1628"/>
  <c r="P1628"/>
  <c r="BI1622"/>
  <c r="BH1622"/>
  <c r="BG1622"/>
  <c r="BF1622"/>
  <c r="T1622"/>
  <c r="R1622"/>
  <c r="P1622"/>
  <c r="BI1616"/>
  <c r="BH1616"/>
  <c r="BG1616"/>
  <c r="BF1616"/>
  <c r="T1616"/>
  <c r="R1616"/>
  <c r="P1616"/>
  <c r="BI1612"/>
  <c r="BH1612"/>
  <c r="BG1612"/>
  <c r="BF1612"/>
  <c r="T1612"/>
  <c r="R1612"/>
  <c r="P1612"/>
  <c r="BI1607"/>
  <c r="BH1607"/>
  <c r="BG1607"/>
  <c r="BF1607"/>
  <c r="T1607"/>
  <c r="R1607"/>
  <c r="P1607"/>
  <c r="BI1603"/>
  <c r="BH1603"/>
  <c r="BG1603"/>
  <c r="BF1603"/>
  <c r="T1603"/>
  <c r="R1603"/>
  <c r="P1603"/>
  <c r="BI1597"/>
  <c r="BH1597"/>
  <c r="BG1597"/>
  <c r="BF1597"/>
  <c r="T1597"/>
  <c r="R1597"/>
  <c r="P1597"/>
  <c r="BI1590"/>
  <c r="BH1590"/>
  <c r="BG1590"/>
  <c r="BF1590"/>
  <c r="T1590"/>
  <c r="R1590"/>
  <c r="P1590"/>
  <c r="BI1584"/>
  <c r="BH1584"/>
  <c r="BG1584"/>
  <c r="BF1584"/>
  <c r="T1584"/>
  <c r="R1584"/>
  <c r="P1584"/>
  <c r="BI1578"/>
  <c r="BH1578"/>
  <c r="BG1578"/>
  <c r="BF1578"/>
  <c r="T1578"/>
  <c r="R1578"/>
  <c r="P1578"/>
  <c r="BI1572"/>
  <c r="BH1572"/>
  <c r="BG1572"/>
  <c r="BF1572"/>
  <c r="T1572"/>
  <c r="R1572"/>
  <c r="P1572"/>
  <c r="BI1563"/>
  <c r="BH1563"/>
  <c r="BG1563"/>
  <c r="BF1563"/>
  <c r="T1563"/>
  <c r="R1563"/>
  <c r="P1563"/>
  <c r="BI1558"/>
  <c r="BH1558"/>
  <c r="BG1558"/>
  <c r="BF1558"/>
  <c r="T1558"/>
  <c r="R1558"/>
  <c r="P1558"/>
  <c r="BI1548"/>
  <c r="BH1548"/>
  <c r="BG1548"/>
  <c r="BF1548"/>
  <c r="T1548"/>
  <c r="R1548"/>
  <c r="P1548"/>
  <c r="BI1539"/>
  <c r="BH1539"/>
  <c r="BG1539"/>
  <c r="BF1539"/>
  <c r="T1539"/>
  <c r="R1539"/>
  <c r="P1539"/>
  <c r="BI1532"/>
  <c r="BH1532"/>
  <c r="BG1532"/>
  <c r="BF1532"/>
  <c r="T1532"/>
  <c r="R1532"/>
  <c r="P1532"/>
  <c r="BI1525"/>
  <c r="BH1525"/>
  <c r="BG1525"/>
  <c r="BF1525"/>
  <c r="T1525"/>
  <c r="R1525"/>
  <c r="P1525"/>
  <c r="BI1522"/>
  <c r="BH1522"/>
  <c r="BG1522"/>
  <c r="BF1522"/>
  <c r="T1522"/>
  <c r="R1522"/>
  <c r="P1522"/>
  <c r="BI1518"/>
  <c r="BH1518"/>
  <c r="BG1518"/>
  <c r="BF1518"/>
  <c r="T1518"/>
  <c r="R1518"/>
  <c r="P1518"/>
  <c r="BI1516"/>
  <c r="BH1516"/>
  <c r="BG1516"/>
  <c r="BF1516"/>
  <c r="T1516"/>
  <c r="R1516"/>
  <c r="P1516"/>
  <c r="BI1511"/>
  <c r="BH1511"/>
  <c r="BG1511"/>
  <c r="BF1511"/>
  <c r="T1511"/>
  <c r="R1511"/>
  <c r="P1511"/>
  <c r="BI1507"/>
  <c r="BH1507"/>
  <c r="BG1507"/>
  <c r="BF1507"/>
  <c r="T1507"/>
  <c r="R1507"/>
  <c r="P1507"/>
  <c r="BI1504"/>
  <c r="BH1504"/>
  <c r="BG1504"/>
  <c r="BF1504"/>
  <c r="T1504"/>
  <c r="R1504"/>
  <c r="P1504"/>
  <c r="BI1497"/>
  <c r="BH1497"/>
  <c r="BG1497"/>
  <c r="BF1497"/>
  <c r="T1497"/>
  <c r="R1497"/>
  <c r="P1497"/>
  <c r="BI1490"/>
  <c r="BH1490"/>
  <c r="BG1490"/>
  <c r="BF1490"/>
  <c r="T1490"/>
  <c r="R1490"/>
  <c r="P1490"/>
  <c r="BI1483"/>
  <c r="BH1483"/>
  <c r="BG1483"/>
  <c r="BF1483"/>
  <c r="T1483"/>
  <c r="R1483"/>
  <c r="P1483"/>
  <c r="BI1476"/>
  <c r="BH1476"/>
  <c r="BG1476"/>
  <c r="BF1476"/>
  <c r="T1476"/>
  <c r="R1476"/>
  <c r="P1476"/>
  <c r="BI1471"/>
  <c r="BH1471"/>
  <c r="BG1471"/>
  <c r="BF1471"/>
  <c r="T1471"/>
  <c r="R1471"/>
  <c r="P1471"/>
  <c r="BI1466"/>
  <c r="BH1466"/>
  <c r="BG1466"/>
  <c r="BF1466"/>
  <c r="T1466"/>
  <c r="R1466"/>
  <c r="P1466"/>
  <c r="BI1460"/>
  <c r="BH1460"/>
  <c r="BG1460"/>
  <c r="BF1460"/>
  <c r="T1460"/>
  <c r="R1460"/>
  <c r="P1460"/>
  <c r="BI1449"/>
  <c r="BH1449"/>
  <c r="BG1449"/>
  <c r="BF1449"/>
  <c r="T1449"/>
  <c r="R1449"/>
  <c r="P1449"/>
  <c r="BI1441"/>
  <c r="BH1441"/>
  <c r="BG1441"/>
  <c r="BF1441"/>
  <c r="T1441"/>
  <c r="R1441"/>
  <c r="P1441"/>
  <c r="BI1433"/>
  <c r="BH1433"/>
  <c r="BG1433"/>
  <c r="BF1433"/>
  <c r="T1433"/>
  <c r="R1433"/>
  <c r="P1433"/>
  <c r="BI1426"/>
  <c r="BH1426"/>
  <c r="BG1426"/>
  <c r="BF1426"/>
  <c r="T1426"/>
  <c r="R1426"/>
  <c r="P1426"/>
  <c r="BI1419"/>
  <c r="BH1419"/>
  <c r="BG1419"/>
  <c r="BF1419"/>
  <c r="T1419"/>
  <c r="R1419"/>
  <c r="P1419"/>
  <c r="BI1412"/>
  <c r="BH1412"/>
  <c r="BG1412"/>
  <c r="BF1412"/>
  <c r="T1412"/>
  <c r="R1412"/>
  <c r="P1412"/>
  <c r="BI1405"/>
  <c r="BH1405"/>
  <c r="BG1405"/>
  <c r="BF1405"/>
  <c r="T1405"/>
  <c r="R1405"/>
  <c r="P1405"/>
  <c r="BI1401"/>
  <c r="BH1401"/>
  <c r="BG1401"/>
  <c r="BF1401"/>
  <c r="T1401"/>
  <c r="R1401"/>
  <c r="P1401"/>
  <c r="BI1397"/>
  <c r="BH1397"/>
  <c r="BG1397"/>
  <c r="BF1397"/>
  <c r="T1397"/>
  <c r="R1397"/>
  <c r="P1397"/>
  <c r="BI1391"/>
  <c r="BH1391"/>
  <c r="BG1391"/>
  <c r="BF1391"/>
  <c r="T1391"/>
  <c r="R1391"/>
  <c r="P1391"/>
  <c r="BI1385"/>
  <c r="BH1385"/>
  <c r="BG1385"/>
  <c r="BF1385"/>
  <c r="T1385"/>
  <c r="R1385"/>
  <c r="P1385"/>
  <c r="BI1383"/>
  <c r="BH1383"/>
  <c r="BG1383"/>
  <c r="BF1383"/>
  <c r="T1383"/>
  <c r="R1383"/>
  <c r="P1383"/>
  <c r="BI1378"/>
  <c r="BH1378"/>
  <c r="BG1378"/>
  <c r="BF1378"/>
  <c r="T1378"/>
  <c r="R1378"/>
  <c r="P1378"/>
  <c r="BI1375"/>
  <c r="BH1375"/>
  <c r="BG1375"/>
  <c r="BF1375"/>
  <c r="T1375"/>
  <c r="R1375"/>
  <c r="P1375"/>
  <c r="BI1359"/>
  <c r="BH1359"/>
  <c r="BG1359"/>
  <c r="BF1359"/>
  <c r="T1359"/>
  <c r="R1359"/>
  <c r="P1359"/>
  <c r="BI1348"/>
  <c r="BH1348"/>
  <c r="BG1348"/>
  <c r="BF1348"/>
  <c r="T1348"/>
  <c r="R1348"/>
  <c r="P1348"/>
  <c r="BI1335"/>
  <c r="BH1335"/>
  <c r="BG1335"/>
  <c r="BF1335"/>
  <c r="T1335"/>
  <c r="R1335"/>
  <c r="P1335"/>
  <c r="BI1327"/>
  <c r="BH1327"/>
  <c r="BG1327"/>
  <c r="BF1327"/>
  <c r="T1327"/>
  <c r="R1327"/>
  <c r="P1327"/>
  <c r="BI1320"/>
  <c r="BH1320"/>
  <c r="BG1320"/>
  <c r="BF1320"/>
  <c r="T1320"/>
  <c r="R1320"/>
  <c r="P1320"/>
  <c r="BI1317"/>
  <c r="BH1317"/>
  <c r="BG1317"/>
  <c r="BF1317"/>
  <c r="T1317"/>
  <c r="R1317"/>
  <c r="P1317"/>
  <c r="BI1310"/>
  <c r="BH1310"/>
  <c r="BG1310"/>
  <c r="BF1310"/>
  <c r="T1310"/>
  <c r="R1310"/>
  <c r="P1310"/>
  <c r="BI1298"/>
  <c r="BH1298"/>
  <c r="BG1298"/>
  <c r="BF1298"/>
  <c r="T1298"/>
  <c r="R1298"/>
  <c r="P1298"/>
  <c r="BI1289"/>
  <c r="BH1289"/>
  <c r="BG1289"/>
  <c r="BF1289"/>
  <c r="T1289"/>
  <c r="R1289"/>
  <c r="P1289"/>
  <c r="BI1273"/>
  <c r="BH1273"/>
  <c r="BG1273"/>
  <c r="BF1273"/>
  <c r="T1273"/>
  <c r="R1273"/>
  <c r="P1273"/>
  <c r="BI1263"/>
  <c r="BH1263"/>
  <c r="BG1263"/>
  <c r="BF1263"/>
  <c r="T1263"/>
  <c r="R1263"/>
  <c r="P1263"/>
  <c r="BI1260"/>
  <c r="BH1260"/>
  <c r="BG1260"/>
  <c r="BF1260"/>
  <c r="T1260"/>
  <c r="R1260"/>
  <c r="P1260"/>
  <c r="BI1256"/>
  <c r="BH1256"/>
  <c r="BG1256"/>
  <c r="BF1256"/>
  <c r="T1256"/>
  <c r="R1256"/>
  <c r="P1256"/>
  <c r="BI1251"/>
  <c r="BH1251"/>
  <c r="BG1251"/>
  <c r="BF1251"/>
  <c r="T1251"/>
  <c r="R1251"/>
  <c r="P1251"/>
  <c r="BI1247"/>
  <c r="BH1247"/>
  <c r="BG1247"/>
  <c r="BF1247"/>
  <c r="T1247"/>
  <c r="R1247"/>
  <c r="P1247"/>
  <c r="BI1240"/>
  <c r="BH1240"/>
  <c r="BG1240"/>
  <c r="BF1240"/>
  <c r="T1240"/>
  <c r="R1240"/>
  <c r="P1240"/>
  <c r="BI1230"/>
  <c r="BH1230"/>
  <c r="BG1230"/>
  <c r="BF1230"/>
  <c r="T1230"/>
  <c r="R1230"/>
  <c r="P1230"/>
  <c r="BI1220"/>
  <c r="BH1220"/>
  <c r="BG1220"/>
  <c r="BF1220"/>
  <c r="T1220"/>
  <c r="R1220"/>
  <c r="P1220"/>
  <c r="BI1216"/>
  <c r="BH1216"/>
  <c r="BG1216"/>
  <c r="BF1216"/>
  <c r="T1216"/>
  <c r="R1216"/>
  <c r="P1216"/>
  <c r="BI1209"/>
  <c r="BH1209"/>
  <c r="BG1209"/>
  <c r="BF1209"/>
  <c r="T1209"/>
  <c r="R1209"/>
  <c r="P1209"/>
  <c r="BI1202"/>
  <c r="BH1202"/>
  <c r="BG1202"/>
  <c r="BF1202"/>
  <c r="T1202"/>
  <c r="R1202"/>
  <c r="P1202"/>
  <c r="BI1200"/>
  <c r="BH1200"/>
  <c r="BG1200"/>
  <c r="BF1200"/>
  <c r="T1200"/>
  <c r="R1200"/>
  <c r="P1200"/>
  <c r="BI1198"/>
  <c r="BH1198"/>
  <c r="BG1198"/>
  <c r="BF1198"/>
  <c r="T1198"/>
  <c r="R1198"/>
  <c r="P1198"/>
  <c r="BI1193"/>
  <c r="BH1193"/>
  <c r="BG1193"/>
  <c r="BF1193"/>
  <c r="T1193"/>
  <c r="R1193"/>
  <c r="P1193"/>
  <c r="BI1190"/>
  <c r="BH1190"/>
  <c r="BG1190"/>
  <c r="BF1190"/>
  <c r="T1190"/>
  <c r="R1190"/>
  <c r="P1190"/>
  <c r="BI1188"/>
  <c r="BH1188"/>
  <c r="BG1188"/>
  <c r="BF1188"/>
  <c r="T1188"/>
  <c r="R1188"/>
  <c r="P1188"/>
  <c r="BI1181"/>
  <c r="BH1181"/>
  <c r="BG1181"/>
  <c r="BF1181"/>
  <c r="T1181"/>
  <c r="R1181"/>
  <c r="P1181"/>
  <c r="BI1174"/>
  <c r="BH1174"/>
  <c r="BG1174"/>
  <c r="BF1174"/>
  <c r="T1174"/>
  <c r="R1174"/>
  <c r="P1174"/>
  <c r="BI1171"/>
  <c r="BH1171"/>
  <c r="BG1171"/>
  <c r="BF1171"/>
  <c r="T1171"/>
  <c r="R1171"/>
  <c r="P1171"/>
  <c r="BI1165"/>
  <c r="BH1165"/>
  <c r="BG1165"/>
  <c r="BF1165"/>
  <c r="T1165"/>
  <c r="R1165"/>
  <c r="P1165"/>
  <c r="BI1160"/>
  <c r="BH1160"/>
  <c r="BG1160"/>
  <c r="BF1160"/>
  <c r="T1160"/>
  <c r="R1160"/>
  <c r="P1160"/>
  <c r="BI1155"/>
  <c r="BH1155"/>
  <c r="BG1155"/>
  <c r="BF1155"/>
  <c r="T1155"/>
  <c r="R1155"/>
  <c r="P1155"/>
  <c r="BI1134"/>
  <c r="BH1134"/>
  <c r="BG1134"/>
  <c r="BF1134"/>
  <c r="T1134"/>
  <c r="R1134"/>
  <c r="P1134"/>
  <c r="BI1124"/>
  <c r="BH1124"/>
  <c r="BG1124"/>
  <c r="BF1124"/>
  <c r="T1124"/>
  <c r="R1124"/>
  <c r="P1124"/>
  <c r="BI1115"/>
  <c r="BH1115"/>
  <c r="BG1115"/>
  <c r="BF1115"/>
  <c r="T1115"/>
  <c r="R1115"/>
  <c r="P1115"/>
  <c r="BI1108"/>
  <c r="BH1108"/>
  <c r="BG1108"/>
  <c r="BF1108"/>
  <c r="T1108"/>
  <c r="R1108"/>
  <c r="P1108"/>
  <c r="BI1105"/>
  <c r="BH1105"/>
  <c r="BG1105"/>
  <c r="BF1105"/>
  <c r="T1105"/>
  <c r="R1105"/>
  <c r="P1105"/>
  <c r="BI1077"/>
  <c r="BH1077"/>
  <c r="BG1077"/>
  <c r="BF1077"/>
  <c r="T1077"/>
  <c r="R1077"/>
  <c r="P1077"/>
  <c r="BI1050"/>
  <c r="BH1050"/>
  <c r="BG1050"/>
  <c r="BF1050"/>
  <c r="T1050"/>
  <c r="R1050"/>
  <c r="P1050"/>
  <c r="BI1045"/>
  <c r="BH1045"/>
  <c r="BG1045"/>
  <c r="BF1045"/>
  <c r="T1045"/>
  <c r="R1045"/>
  <c r="P1045"/>
  <c r="BI1021"/>
  <c r="BH1021"/>
  <c r="BG1021"/>
  <c r="BF1021"/>
  <c r="T1021"/>
  <c r="R1021"/>
  <c r="P1021"/>
  <c r="BI998"/>
  <c r="BH998"/>
  <c r="BG998"/>
  <c r="BF998"/>
  <c r="T998"/>
  <c r="R998"/>
  <c r="P998"/>
  <c r="BI993"/>
  <c r="BH993"/>
  <c r="BG993"/>
  <c r="BF993"/>
  <c r="T993"/>
  <c r="R993"/>
  <c r="P993"/>
  <c r="BI973"/>
  <c r="BH973"/>
  <c r="BG973"/>
  <c r="BF973"/>
  <c r="T973"/>
  <c r="R973"/>
  <c r="P973"/>
  <c r="BI970"/>
  <c r="BH970"/>
  <c r="BG970"/>
  <c r="BF970"/>
  <c r="T970"/>
  <c r="T969"/>
  <c r="R970"/>
  <c r="R969"/>
  <c r="P970"/>
  <c r="P969"/>
  <c r="BI967"/>
  <c r="BH967"/>
  <c r="BG967"/>
  <c r="BF967"/>
  <c r="T967"/>
  <c r="R967"/>
  <c r="P967"/>
  <c r="BI964"/>
  <c r="BH964"/>
  <c r="BG964"/>
  <c r="BF964"/>
  <c r="T964"/>
  <c r="R964"/>
  <c r="P964"/>
  <c r="BI962"/>
  <c r="BH962"/>
  <c r="BG962"/>
  <c r="BF962"/>
  <c r="T962"/>
  <c r="R962"/>
  <c r="P962"/>
  <c r="BI960"/>
  <c r="BH960"/>
  <c r="BG960"/>
  <c r="BF960"/>
  <c r="T960"/>
  <c r="R960"/>
  <c r="P960"/>
  <c r="BI957"/>
  <c r="BH957"/>
  <c r="BG957"/>
  <c r="BF957"/>
  <c r="T957"/>
  <c r="R957"/>
  <c r="P957"/>
  <c r="BI942"/>
  <c r="BH942"/>
  <c r="BG942"/>
  <c r="BF942"/>
  <c r="T942"/>
  <c r="R942"/>
  <c r="P942"/>
  <c r="BI941"/>
  <c r="BH941"/>
  <c r="BG941"/>
  <c r="BF941"/>
  <c r="T941"/>
  <c r="R941"/>
  <c r="P941"/>
  <c r="BI935"/>
  <c r="BH935"/>
  <c r="BG935"/>
  <c r="BF935"/>
  <c r="T935"/>
  <c r="R935"/>
  <c r="P935"/>
  <c r="BI929"/>
  <c r="BH929"/>
  <c r="BG929"/>
  <c r="BF929"/>
  <c r="T929"/>
  <c r="R929"/>
  <c r="P929"/>
  <c r="BI923"/>
  <c r="BH923"/>
  <c r="BG923"/>
  <c r="BF923"/>
  <c r="T923"/>
  <c r="R923"/>
  <c r="P923"/>
  <c r="BI913"/>
  <c r="BH913"/>
  <c r="BG913"/>
  <c r="BF913"/>
  <c r="T913"/>
  <c r="R913"/>
  <c r="P913"/>
  <c r="BI905"/>
  <c r="BH905"/>
  <c r="BG905"/>
  <c r="BF905"/>
  <c r="T905"/>
  <c r="R905"/>
  <c r="P905"/>
  <c r="BI892"/>
  <c r="BH892"/>
  <c r="BG892"/>
  <c r="BF892"/>
  <c r="T892"/>
  <c r="R892"/>
  <c r="P892"/>
  <c r="BI872"/>
  <c r="BH872"/>
  <c r="BG872"/>
  <c r="BF872"/>
  <c r="T872"/>
  <c r="R872"/>
  <c r="P872"/>
  <c r="BI862"/>
  <c r="BH862"/>
  <c r="BG862"/>
  <c r="BF862"/>
  <c r="T862"/>
  <c r="R862"/>
  <c r="P862"/>
  <c r="BI852"/>
  <c r="BH852"/>
  <c r="BG852"/>
  <c r="BF852"/>
  <c r="T852"/>
  <c r="R852"/>
  <c r="P852"/>
  <c r="BI826"/>
  <c r="BH826"/>
  <c r="BG826"/>
  <c r="BF826"/>
  <c r="T826"/>
  <c r="R826"/>
  <c r="P826"/>
  <c r="BI819"/>
  <c r="BH819"/>
  <c r="BG819"/>
  <c r="BF819"/>
  <c r="T819"/>
  <c r="R819"/>
  <c r="P819"/>
  <c r="BI795"/>
  <c r="BH795"/>
  <c r="BG795"/>
  <c r="BF795"/>
  <c r="T795"/>
  <c r="R795"/>
  <c r="P795"/>
  <c r="BI791"/>
  <c r="BH791"/>
  <c r="BG791"/>
  <c r="BF791"/>
  <c r="T791"/>
  <c r="R791"/>
  <c r="P791"/>
  <c r="BI787"/>
  <c r="BH787"/>
  <c r="BG787"/>
  <c r="BF787"/>
  <c r="T787"/>
  <c r="R787"/>
  <c r="P787"/>
  <c r="BI783"/>
  <c r="BH783"/>
  <c r="BG783"/>
  <c r="BF783"/>
  <c r="T783"/>
  <c r="R783"/>
  <c r="P783"/>
  <c r="BI782"/>
  <c r="BH782"/>
  <c r="BG782"/>
  <c r="BF782"/>
  <c r="T782"/>
  <c r="R782"/>
  <c r="P782"/>
  <c r="BI778"/>
  <c r="BH778"/>
  <c r="BG778"/>
  <c r="BF778"/>
  <c r="T778"/>
  <c r="R778"/>
  <c r="P778"/>
  <c r="BI774"/>
  <c r="BH774"/>
  <c r="BG774"/>
  <c r="BF774"/>
  <c r="T774"/>
  <c r="R774"/>
  <c r="P774"/>
  <c r="BI768"/>
  <c r="BH768"/>
  <c r="BG768"/>
  <c r="BF768"/>
  <c r="T768"/>
  <c r="R768"/>
  <c r="P768"/>
  <c r="BI762"/>
  <c r="BH762"/>
  <c r="BG762"/>
  <c r="BF762"/>
  <c r="T762"/>
  <c r="R762"/>
  <c r="P762"/>
  <c r="BI757"/>
  <c r="BH757"/>
  <c r="BG757"/>
  <c r="BF757"/>
  <c r="T757"/>
  <c r="R757"/>
  <c r="P757"/>
  <c r="BI751"/>
  <c r="BH751"/>
  <c r="BG751"/>
  <c r="BF751"/>
  <c r="T751"/>
  <c r="R751"/>
  <c r="P751"/>
  <c r="BI746"/>
  <c r="BH746"/>
  <c r="BG746"/>
  <c r="BF746"/>
  <c r="T746"/>
  <c r="R746"/>
  <c r="P746"/>
  <c r="BI742"/>
  <c r="BH742"/>
  <c r="BG742"/>
  <c r="BF742"/>
  <c r="T742"/>
  <c r="R742"/>
  <c r="P742"/>
  <c r="BI737"/>
  <c r="BH737"/>
  <c r="BG737"/>
  <c r="BF737"/>
  <c r="T737"/>
  <c r="R737"/>
  <c r="P737"/>
  <c r="BI730"/>
  <c r="BH730"/>
  <c r="BG730"/>
  <c r="BF730"/>
  <c r="T730"/>
  <c r="R730"/>
  <c r="P730"/>
  <c r="BI723"/>
  <c r="BH723"/>
  <c r="BG723"/>
  <c r="BF723"/>
  <c r="T723"/>
  <c r="R723"/>
  <c r="P723"/>
  <c r="BI716"/>
  <c r="BH716"/>
  <c r="BG716"/>
  <c r="BF716"/>
  <c r="T716"/>
  <c r="R716"/>
  <c r="P716"/>
  <c r="BI709"/>
  <c r="BH709"/>
  <c r="BG709"/>
  <c r="BF709"/>
  <c r="T709"/>
  <c r="R709"/>
  <c r="P709"/>
  <c r="BI699"/>
  <c r="BH699"/>
  <c r="BG699"/>
  <c r="BF699"/>
  <c r="T699"/>
  <c r="R699"/>
  <c r="P699"/>
  <c r="BI679"/>
  <c r="BH679"/>
  <c r="BG679"/>
  <c r="BF679"/>
  <c r="T679"/>
  <c r="R679"/>
  <c r="P679"/>
  <c r="BI661"/>
  <c r="BH661"/>
  <c r="BG661"/>
  <c r="BF661"/>
  <c r="T661"/>
  <c r="R661"/>
  <c r="P661"/>
  <c r="BI643"/>
  <c r="BH643"/>
  <c r="BG643"/>
  <c r="BF643"/>
  <c r="T643"/>
  <c r="R643"/>
  <c r="P643"/>
  <c r="BI638"/>
  <c r="BH638"/>
  <c r="BG638"/>
  <c r="BF638"/>
  <c r="T638"/>
  <c r="R638"/>
  <c r="P638"/>
  <c r="BI633"/>
  <c r="BH633"/>
  <c r="BG633"/>
  <c r="BF633"/>
  <c r="T633"/>
  <c r="R633"/>
  <c r="P633"/>
  <c r="BI622"/>
  <c r="BH622"/>
  <c r="BG622"/>
  <c r="BF622"/>
  <c r="T622"/>
  <c r="R622"/>
  <c r="P622"/>
  <c r="BI611"/>
  <c r="BH611"/>
  <c r="BG611"/>
  <c r="BF611"/>
  <c r="T611"/>
  <c r="R611"/>
  <c r="P611"/>
  <c r="BI593"/>
  <c r="BH593"/>
  <c r="BG593"/>
  <c r="BF593"/>
  <c r="T593"/>
  <c r="R593"/>
  <c r="P593"/>
  <c r="BI589"/>
  <c r="BH589"/>
  <c r="BG589"/>
  <c r="BF589"/>
  <c r="T589"/>
  <c r="R589"/>
  <c r="P589"/>
  <c r="BI585"/>
  <c r="BH585"/>
  <c r="BG585"/>
  <c r="BF585"/>
  <c r="T585"/>
  <c r="R585"/>
  <c r="P585"/>
  <c r="BI580"/>
  <c r="BH580"/>
  <c r="BG580"/>
  <c r="BF580"/>
  <c r="T580"/>
  <c r="R580"/>
  <c r="P580"/>
  <c r="BI573"/>
  <c r="BH573"/>
  <c r="BG573"/>
  <c r="BF573"/>
  <c r="T573"/>
  <c r="R573"/>
  <c r="P573"/>
  <c r="BI555"/>
  <c r="BH555"/>
  <c r="BG555"/>
  <c r="BF555"/>
  <c r="T555"/>
  <c r="R555"/>
  <c r="P555"/>
  <c r="BI550"/>
  <c r="BH550"/>
  <c r="BG550"/>
  <c r="BF550"/>
  <c r="T550"/>
  <c r="R550"/>
  <c r="P550"/>
  <c r="BI546"/>
  <c r="BH546"/>
  <c r="BG546"/>
  <c r="BF546"/>
  <c r="T546"/>
  <c r="R546"/>
  <c r="P546"/>
  <c r="BI541"/>
  <c r="BH541"/>
  <c r="BG541"/>
  <c r="BF541"/>
  <c r="T541"/>
  <c r="R541"/>
  <c r="P541"/>
  <c r="BI536"/>
  <c r="BH536"/>
  <c r="BG536"/>
  <c r="BF536"/>
  <c r="T536"/>
  <c r="R536"/>
  <c r="P536"/>
  <c r="BI529"/>
  <c r="BH529"/>
  <c r="BG529"/>
  <c r="BF529"/>
  <c r="T529"/>
  <c r="R529"/>
  <c r="P529"/>
  <c r="BI523"/>
  <c r="BH523"/>
  <c r="BG523"/>
  <c r="BF523"/>
  <c r="T523"/>
  <c r="R523"/>
  <c r="P523"/>
  <c r="BI519"/>
  <c r="BH519"/>
  <c r="BG519"/>
  <c r="BF519"/>
  <c r="T519"/>
  <c r="R519"/>
  <c r="P519"/>
  <c r="BI514"/>
  <c r="BH514"/>
  <c r="BG514"/>
  <c r="BF514"/>
  <c r="T514"/>
  <c r="R514"/>
  <c r="P514"/>
  <c r="BI508"/>
  <c r="BH508"/>
  <c r="BG508"/>
  <c r="BF508"/>
  <c r="T508"/>
  <c r="R508"/>
  <c r="P508"/>
  <c r="BI501"/>
  <c r="BH501"/>
  <c r="BG501"/>
  <c r="BF501"/>
  <c r="T501"/>
  <c r="R501"/>
  <c r="P501"/>
  <c r="BI496"/>
  <c r="BH496"/>
  <c r="BG496"/>
  <c r="BF496"/>
  <c r="T496"/>
  <c r="R496"/>
  <c r="P496"/>
  <c r="BI491"/>
  <c r="BH491"/>
  <c r="BG491"/>
  <c r="BF491"/>
  <c r="T491"/>
  <c r="R491"/>
  <c r="P491"/>
  <c r="BI470"/>
  <c r="BH470"/>
  <c r="BG470"/>
  <c r="BF470"/>
  <c r="T470"/>
  <c r="R470"/>
  <c r="P470"/>
  <c r="BI462"/>
  <c r="BH462"/>
  <c r="BG462"/>
  <c r="BF462"/>
  <c r="T462"/>
  <c r="R462"/>
  <c r="P462"/>
  <c r="BI457"/>
  <c r="BH457"/>
  <c r="BG457"/>
  <c r="BF457"/>
  <c r="T457"/>
  <c r="R457"/>
  <c r="P457"/>
  <c r="BI451"/>
  <c r="BH451"/>
  <c r="BG451"/>
  <c r="BF451"/>
  <c r="T451"/>
  <c r="R451"/>
  <c r="P451"/>
  <c r="BI443"/>
  <c r="BH443"/>
  <c r="BG443"/>
  <c r="BF443"/>
  <c r="T443"/>
  <c r="R443"/>
  <c r="P443"/>
  <c r="BI437"/>
  <c r="BH437"/>
  <c r="BG437"/>
  <c r="BF437"/>
  <c r="T437"/>
  <c r="R437"/>
  <c r="P437"/>
  <c r="BI431"/>
  <c r="BH431"/>
  <c r="BG431"/>
  <c r="BF431"/>
  <c r="T431"/>
  <c r="R431"/>
  <c r="P431"/>
  <c r="BI425"/>
  <c r="BH425"/>
  <c r="BG425"/>
  <c r="BF425"/>
  <c r="T425"/>
  <c r="R425"/>
  <c r="P425"/>
  <c r="BI421"/>
  <c r="BH421"/>
  <c r="BG421"/>
  <c r="BF421"/>
  <c r="T421"/>
  <c r="R421"/>
  <c r="P421"/>
  <c r="BI404"/>
  <c r="BH404"/>
  <c r="BG404"/>
  <c r="BF404"/>
  <c r="T404"/>
  <c r="R404"/>
  <c r="P404"/>
  <c r="BI398"/>
  <c r="BH398"/>
  <c r="BG398"/>
  <c r="BF398"/>
  <c r="T398"/>
  <c r="R398"/>
  <c r="P398"/>
  <c r="BI393"/>
  <c r="BH393"/>
  <c r="BG393"/>
  <c r="BF393"/>
  <c r="T393"/>
  <c r="R393"/>
  <c r="P393"/>
  <c r="BI382"/>
  <c r="BH382"/>
  <c r="BG382"/>
  <c r="BF382"/>
  <c r="T382"/>
  <c r="R382"/>
  <c r="P382"/>
  <c r="BI367"/>
  <c r="BH367"/>
  <c r="BG367"/>
  <c r="BF367"/>
  <c r="T367"/>
  <c r="R367"/>
  <c r="P367"/>
  <c r="BI363"/>
  <c r="BH363"/>
  <c r="BG363"/>
  <c r="BF363"/>
  <c r="T363"/>
  <c r="R363"/>
  <c r="P363"/>
  <c r="BI359"/>
  <c r="BH359"/>
  <c r="BG359"/>
  <c r="BF359"/>
  <c r="T359"/>
  <c r="R359"/>
  <c r="P359"/>
  <c r="BI355"/>
  <c r="BH355"/>
  <c r="BG355"/>
  <c r="BF355"/>
  <c r="T355"/>
  <c r="R355"/>
  <c r="P355"/>
  <c r="BI348"/>
  <c r="BH348"/>
  <c r="BG348"/>
  <c r="BF348"/>
  <c r="T348"/>
  <c r="R348"/>
  <c r="P348"/>
  <c r="BI341"/>
  <c r="BH341"/>
  <c r="BG341"/>
  <c r="BF341"/>
  <c r="T341"/>
  <c r="R341"/>
  <c r="P341"/>
  <c r="BI328"/>
  <c r="BH328"/>
  <c r="BG328"/>
  <c r="BF328"/>
  <c r="T328"/>
  <c r="R328"/>
  <c r="P328"/>
  <c r="BI323"/>
  <c r="BH323"/>
  <c r="BG323"/>
  <c r="BF323"/>
  <c r="T323"/>
  <c r="R323"/>
  <c r="P323"/>
  <c r="BI313"/>
  <c r="BH313"/>
  <c r="BG313"/>
  <c r="BF313"/>
  <c r="T313"/>
  <c r="R313"/>
  <c r="P313"/>
  <c r="BI306"/>
  <c r="BH306"/>
  <c r="BG306"/>
  <c r="BF306"/>
  <c r="T306"/>
  <c r="R306"/>
  <c r="P306"/>
  <c r="BI299"/>
  <c r="BH299"/>
  <c r="BG299"/>
  <c r="BF299"/>
  <c r="T299"/>
  <c r="R299"/>
  <c r="P299"/>
  <c r="BI292"/>
  <c r="BH292"/>
  <c r="BG292"/>
  <c r="BF292"/>
  <c r="T292"/>
  <c r="R292"/>
  <c r="P292"/>
  <c r="BI285"/>
  <c r="BH285"/>
  <c r="BG285"/>
  <c r="BF285"/>
  <c r="T285"/>
  <c r="R285"/>
  <c r="P285"/>
  <c r="BI274"/>
  <c r="BH274"/>
  <c r="BG274"/>
  <c r="BF274"/>
  <c r="T274"/>
  <c r="R274"/>
  <c r="P274"/>
  <c r="BI266"/>
  <c r="BH266"/>
  <c r="BG266"/>
  <c r="BF266"/>
  <c r="T266"/>
  <c r="R266"/>
  <c r="P266"/>
  <c r="BI259"/>
  <c r="BH259"/>
  <c r="BG259"/>
  <c r="BF259"/>
  <c r="T259"/>
  <c r="R259"/>
  <c r="P259"/>
  <c r="BI252"/>
  <c r="BH252"/>
  <c r="BG252"/>
  <c r="BF252"/>
  <c r="T252"/>
  <c r="R252"/>
  <c r="P252"/>
  <c r="BI246"/>
  <c r="BH246"/>
  <c r="BG246"/>
  <c r="BF246"/>
  <c r="T246"/>
  <c r="R246"/>
  <c r="P246"/>
  <c r="BI237"/>
  <c r="BH237"/>
  <c r="BG237"/>
  <c r="BF237"/>
  <c r="T237"/>
  <c r="R237"/>
  <c r="P237"/>
  <c r="BI230"/>
  <c r="BH230"/>
  <c r="BG230"/>
  <c r="BF230"/>
  <c r="T230"/>
  <c r="R230"/>
  <c r="P230"/>
  <c r="BI229"/>
  <c r="BH229"/>
  <c r="BG229"/>
  <c r="BF229"/>
  <c r="T229"/>
  <c r="R229"/>
  <c r="P229"/>
  <c r="BI221"/>
  <c r="BH221"/>
  <c r="BG221"/>
  <c r="BF221"/>
  <c r="T221"/>
  <c r="R221"/>
  <c r="P221"/>
  <c r="BI211"/>
  <c r="BH211"/>
  <c r="BG211"/>
  <c r="BF211"/>
  <c r="T211"/>
  <c r="R211"/>
  <c r="P211"/>
  <c r="BI202"/>
  <c r="BH202"/>
  <c r="BG202"/>
  <c r="BF202"/>
  <c r="T202"/>
  <c r="R202"/>
  <c r="P202"/>
  <c r="BI193"/>
  <c r="BH193"/>
  <c r="BG193"/>
  <c r="BF193"/>
  <c r="T193"/>
  <c r="R193"/>
  <c r="P193"/>
  <c r="BI184"/>
  <c r="BH184"/>
  <c r="BG184"/>
  <c r="BF184"/>
  <c r="T184"/>
  <c r="R184"/>
  <c r="P184"/>
  <c r="BI175"/>
  <c r="BH175"/>
  <c r="BG175"/>
  <c r="BF175"/>
  <c r="T175"/>
  <c r="R175"/>
  <c r="P175"/>
  <c r="BI167"/>
  <c r="BH167"/>
  <c r="BG167"/>
  <c r="BF167"/>
  <c r="T167"/>
  <c r="R167"/>
  <c r="P167"/>
  <c r="BI162"/>
  <c r="BH162"/>
  <c r="BG162"/>
  <c r="BF162"/>
  <c r="T162"/>
  <c r="R162"/>
  <c r="P162"/>
  <c r="BI154"/>
  <c r="BH154"/>
  <c r="BG154"/>
  <c r="BF154"/>
  <c r="T154"/>
  <c r="R154"/>
  <c r="P154"/>
  <c r="BI152"/>
  <c r="BH152"/>
  <c r="BG152"/>
  <c r="BF152"/>
  <c r="T152"/>
  <c r="R152"/>
  <c r="P152"/>
  <c r="BI146"/>
  <c r="BH146"/>
  <c r="BG146"/>
  <c r="BF146"/>
  <c r="T146"/>
  <c r="R146"/>
  <c r="P146"/>
  <c r="BI139"/>
  <c r="BH139"/>
  <c r="BG139"/>
  <c r="BF139"/>
  <c r="T139"/>
  <c r="R139"/>
  <c r="P139"/>
  <c r="BI130"/>
  <c r="BH130"/>
  <c r="BG130"/>
  <c r="BF130"/>
  <c r="T130"/>
  <c r="R130"/>
  <c r="P130"/>
  <c r="BI123"/>
  <c r="BH123"/>
  <c r="BG123"/>
  <c r="BF123"/>
  <c r="T123"/>
  <c r="R123"/>
  <c r="P123"/>
  <c r="BI115"/>
  <c r="BH115"/>
  <c r="BG115"/>
  <c r="BF115"/>
  <c r="T115"/>
  <c r="R115"/>
  <c r="P115"/>
  <c r="J109"/>
  <c r="J108"/>
  <c r="F108"/>
  <c r="F106"/>
  <c r="E104"/>
  <c r="J59"/>
  <c r="J58"/>
  <c r="F58"/>
  <c r="F56"/>
  <c r="E54"/>
  <c r="J20"/>
  <c r="E20"/>
  <c r="F109"/>
  <c r="J19"/>
  <c r="J14"/>
  <c r="J56"/>
  <c r="E7"/>
  <c r="E50"/>
  <c i="1" r="L50"/>
  <c r="AM50"/>
  <c r="AM49"/>
  <c r="L49"/>
  <c r="AM47"/>
  <c r="L47"/>
  <c r="L45"/>
  <c r="L44"/>
  <c i="2" r="J1990"/>
  <c r="J1966"/>
  <c r="BK1928"/>
  <c r="BK1894"/>
  <c r="BK1808"/>
  <c r="J1782"/>
  <c r="BK1716"/>
  <c r="BK1655"/>
  <c r="BK1607"/>
  <c r="J1504"/>
  <c r="J1426"/>
  <c r="J1320"/>
  <c r="J1209"/>
  <c r="BK1174"/>
  <c r="J973"/>
  <c r="J913"/>
  <c r="BK762"/>
  <c r="BK679"/>
  <c r="BK546"/>
  <c r="BK457"/>
  <c r="J363"/>
  <c r="BK266"/>
  <c r="J1798"/>
  <c r="J1716"/>
  <c r="BK1661"/>
  <c r="J1616"/>
  <c r="J1497"/>
  <c r="J1405"/>
  <c r="BK1310"/>
  <c r="J1240"/>
  <c r="J1193"/>
  <c r="J1160"/>
  <c r="BK1050"/>
  <c r="BK942"/>
  <c r="BK826"/>
  <c r="BK757"/>
  <c r="J679"/>
  <c r="J622"/>
  <c r="J529"/>
  <c r="J514"/>
  <c r="J462"/>
  <c r="J367"/>
  <c r="J341"/>
  <c r="J313"/>
  <c r="J252"/>
  <c r="J230"/>
  <c r="J221"/>
  <c r="BK167"/>
  <c r="J146"/>
  <c i="1" r="AS57"/>
  <c i="2" r="J1759"/>
  <c r="J1731"/>
  <c r="BK1694"/>
  <c r="BK1200"/>
  <c r="J957"/>
  <c r="J826"/>
  <c r="J757"/>
  <c r="J661"/>
  <c r="BK514"/>
  <c r="J398"/>
  <c r="J306"/>
  <c r="BK175"/>
  <c r="J115"/>
  <c i="3" r="BK198"/>
  <c r="J184"/>
  <c r="BK163"/>
  <c r="J139"/>
  <c r="J129"/>
  <c r="BK105"/>
  <c r="BK169"/>
  <c r="BK155"/>
  <c r="BK142"/>
  <c r="BK108"/>
  <c r="J193"/>
  <c r="J182"/>
  <c r="BK170"/>
  <c r="J158"/>
  <c r="J150"/>
  <c r="J146"/>
  <c r="J133"/>
  <c r="BK130"/>
  <c r="BK114"/>
  <c r="BK107"/>
  <c i="4" r="BK134"/>
  <c r="BK119"/>
  <c r="BK153"/>
  <c r="J135"/>
  <c r="J101"/>
  <c r="J144"/>
  <c r="BK129"/>
  <c i="5" r="J218"/>
  <c r="J206"/>
  <c r="J197"/>
  <c r="J186"/>
  <c r="J174"/>
  <c r="BK165"/>
  <c r="J151"/>
  <c r="BK145"/>
  <c r="BK139"/>
  <c r="J135"/>
  <c r="J131"/>
  <c r="BK120"/>
  <c r="BK218"/>
  <c r="BK204"/>
  <c r="J189"/>
  <c r="J181"/>
  <c r="BK164"/>
  <c r="BK153"/>
  <c r="J130"/>
  <c r="BK124"/>
  <c r="BK116"/>
  <c r="J222"/>
  <c r="J193"/>
  <c r="BK181"/>
  <c r="J168"/>
  <c r="J153"/>
  <c r="J112"/>
  <c i="6" r="J97"/>
  <c i="7" r="BK127"/>
  <c r="J109"/>
  <c r="J121"/>
  <c r="BK104"/>
  <c r="BK121"/>
  <c r="J112"/>
  <c i="8" r="BK111"/>
  <c r="BK108"/>
  <c r="J99"/>
  <c r="BK103"/>
  <c i="2" r="J2010"/>
  <c r="BK1956"/>
  <c r="J1923"/>
  <c r="BK1889"/>
  <c r="J1831"/>
  <c r="BK1798"/>
  <c r="J1735"/>
  <c r="BK1702"/>
  <c r="J1661"/>
  <c r="BK1603"/>
  <c r="J1511"/>
  <c r="BK1460"/>
  <c r="J1391"/>
  <c r="BK1317"/>
  <c r="J1200"/>
  <c r="J1165"/>
  <c r="BK970"/>
  <c r="BK872"/>
  <c r="BK751"/>
  <c r="BK638"/>
  <c r="J550"/>
  <c r="BK431"/>
  <c r="BK367"/>
  <c r="BK274"/>
  <c r="BK1838"/>
  <c r="J1794"/>
  <c r="BK1712"/>
  <c r="J1655"/>
  <c r="BK1584"/>
  <c r="BK1504"/>
  <c r="J1449"/>
  <c r="J1359"/>
  <c r="J1522"/>
  <c r="BK1483"/>
  <c r="J1385"/>
  <c r="J1230"/>
  <c r="J1124"/>
  <c r="J960"/>
  <c r="BK795"/>
  <c r="BK709"/>
  <c r="BK496"/>
  <c r="BK363"/>
  <c r="BK193"/>
  <c i="3" r="BK204"/>
  <c r="BK186"/>
  <c r="BK164"/>
  <c r="J149"/>
  <c r="BK135"/>
  <c r="J113"/>
  <c r="BK182"/>
  <c r="BK161"/>
  <c r="BK146"/>
  <c r="BK118"/>
  <c r="J107"/>
  <c r="BK201"/>
  <c r="J188"/>
  <c r="BK177"/>
  <c r="J161"/>
  <c r="J152"/>
  <c r="J136"/>
  <c r="BK117"/>
  <c r="BK106"/>
  <c i="4" r="BK140"/>
  <c r="J128"/>
  <c r="BK118"/>
  <c r="BK160"/>
  <c r="BK138"/>
  <c r="J111"/>
  <c r="BK143"/>
  <c r="BK135"/>
  <c r="BK116"/>
  <c i="5" r="BK222"/>
  <c r="J201"/>
  <c r="BK193"/>
  <c r="BK180"/>
  <c r="J169"/>
  <c r="BK158"/>
  <c r="J146"/>
  <c r="BK141"/>
  <c r="J137"/>
  <c r="BK132"/>
  <c r="J121"/>
  <c r="BK108"/>
  <c r="BK203"/>
  <c r="BK186"/>
  <c r="BK173"/>
  <c r="J162"/>
  <c r="BK151"/>
  <c r="BK127"/>
  <c r="J120"/>
  <c r="J110"/>
  <c r="BK213"/>
  <c r="BK197"/>
  <c r="J180"/>
  <c r="J165"/>
  <c r="J117"/>
  <c i="6" r="J121"/>
  <c r="BK102"/>
  <c r="J106"/>
  <c i="7" r="BK128"/>
  <c r="J118"/>
  <c r="BK125"/>
  <c r="BK124"/>
  <c r="BK111"/>
  <c i="8" r="J113"/>
  <c r="BK104"/>
  <c r="J107"/>
  <c r="BK106"/>
  <c i="2" r="J1419"/>
  <c r="BK1359"/>
  <c r="BK1251"/>
  <c r="J1202"/>
  <c r="BK1021"/>
  <c r="BK778"/>
  <c r="BK661"/>
  <c r="BK622"/>
  <c r="BK519"/>
  <c r="J425"/>
  <c r="BK306"/>
  <c r="J1856"/>
  <c r="J1796"/>
  <c r="BK1720"/>
  <c r="BK1683"/>
  <c r="BK1628"/>
  <c r="BK1558"/>
  <c r="J1490"/>
  <c r="J1397"/>
  <c r="J1273"/>
  <c r="BK1230"/>
  <c r="BK1190"/>
  <c r="BK1155"/>
  <c r="BK998"/>
  <c r="BK935"/>
  <c r="J795"/>
  <c r="J782"/>
  <c r="J730"/>
  <c r="BK633"/>
  <c r="BK550"/>
  <c r="J470"/>
  <c r="J382"/>
  <c r="BK259"/>
  <c r="BK246"/>
  <c r="BK229"/>
  <c r="J162"/>
  <c r="BK123"/>
  <c r="J1995"/>
  <c r="BK1976"/>
  <c r="J1933"/>
  <c r="J1903"/>
  <c r="J1879"/>
  <c r="J1839"/>
  <c r="J1720"/>
  <c r="BK1679"/>
  <c r="J1622"/>
  <c r="BK1590"/>
  <c r="J1532"/>
  <c r="J1466"/>
  <c r="J1401"/>
  <c r="BK1202"/>
  <c r="J1021"/>
  <c r="J942"/>
  <c r="J787"/>
  <c r="BK737"/>
  <c r="J593"/>
  <c r="BK529"/>
  <c r="J431"/>
  <c r="BK328"/>
  <c r="J184"/>
  <c r="J123"/>
  <c i="3" r="J200"/>
  <c r="J183"/>
  <c r="BK158"/>
  <c r="J147"/>
  <c r="BK131"/>
  <c r="J114"/>
  <c r="J185"/>
  <c r="J164"/>
  <c r="BK149"/>
  <c r="BK128"/>
  <c r="J110"/>
  <c r="J198"/>
  <c r="BK185"/>
  <c r="J173"/>
  <c r="J143"/>
  <c r="BK129"/>
  <c r="J112"/>
  <c i="4" r="BK149"/>
  <c r="J129"/>
  <c r="BK114"/>
  <c r="BK150"/>
  <c r="J120"/>
  <c r="J158"/>
  <c r="J142"/>
  <c r="BK124"/>
  <c i="5" r="BK215"/>
  <c r="BK221"/>
  <c r="J202"/>
  <c r="J191"/>
  <c r="J179"/>
  <c r="J167"/>
  <c r="BK154"/>
  <c r="J145"/>
  <c r="BK140"/>
  <c r="BK135"/>
  <c r="BK131"/>
  <c r="BK122"/>
  <c r="BK110"/>
  <c r="J205"/>
  <c r="BK195"/>
  <c r="J183"/>
  <c r="BK169"/>
  <c r="J155"/>
  <c r="BK125"/>
  <c r="J115"/>
  <c r="BK216"/>
  <c r="BK196"/>
  <c r="J178"/>
  <c r="BK161"/>
  <c r="J114"/>
  <c i="6" r="BK117"/>
  <c r="J110"/>
  <c r="BK94"/>
  <c r="J102"/>
  <c i="7" r="J120"/>
  <c r="J106"/>
  <c r="J115"/>
  <c r="BK123"/>
  <c r="BK107"/>
  <c i="8" r="J103"/>
  <c r="BK113"/>
  <c i="2" r="J2030"/>
  <c r="J1956"/>
  <c r="BK1918"/>
  <c r="BK1882"/>
  <c r="BK1836"/>
  <c r="BK1794"/>
  <c r="BK1731"/>
  <c r="J1673"/>
  <c r="BK1631"/>
  <c r="J1558"/>
  <c r="J1483"/>
  <c r="BK1401"/>
  <c r="BK1348"/>
  <c r="J1247"/>
  <c r="BK1193"/>
  <c r="BK1077"/>
  <c r="BK929"/>
  <c r="BK791"/>
  <c r="J737"/>
  <c r="J580"/>
  <c r="BK508"/>
  <c r="BK404"/>
  <c r="J292"/>
  <c r="BK1839"/>
  <c r="J1808"/>
  <c r="J1702"/>
  <c r="BK1649"/>
  <c r="J1563"/>
  <c r="J1516"/>
  <c r="BK1441"/>
  <c r="J1348"/>
  <c r="BK1320"/>
  <c r="J1263"/>
  <c r="J1216"/>
  <c r="J1174"/>
  <c r="BK1108"/>
  <c r="J970"/>
  <c r="J929"/>
  <c r="J791"/>
  <c r="J774"/>
  <c r="J716"/>
  <c r="J638"/>
  <c r="J585"/>
  <c r="BK555"/>
  <c r="J246"/>
  <c r="BK184"/>
  <c r="BK130"/>
  <c r="J2026"/>
  <c r="BK1990"/>
  <c r="BK1966"/>
  <c r="J1928"/>
  <c r="J1894"/>
  <c r="BK1874"/>
  <c r="BK1811"/>
  <c r="J1723"/>
  <c r="BK1256"/>
  <c r="BK1134"/>
  <c r="J1108"/>
  <c r="BK1045"/>
  <c r="J993"/>
  <c r="J962"/>
  <c r="J935"/>
  <c r="J778"/>
  <c r="J723"/>
  <c r="J611"/>
  <c r="J546"/>
  <c r="BK437"/>
  <c r="BK382"/>
  <c r="J274"/>
  <c r="BK154"/>
  <c i="3" r="J202"/>
  <c r="J177"/>
  <c r="J155"/>
  <c r="BK145"/>
  <c r="BK133"/>
  <c r="J109"/>
  <c r="J187"/>
  <c r="BK166"/>
  <c r="J148"/>
  <c r="J122"/>
  <c r="BK103"/>
  <c r="BK197"/>
  <c r="BK187"/>
  <c r="J174"/>
  <c r="J163"/>
  <c r="BK154"/>
  <c r="BK139"/>
  <c r="J137"/>
  <c r="J125"/>
  <c r="BK110"/>
  <c i="4" r="J147"/>
  <c r="BK144"/>
  <c r="BK122"/>
  <c r="BK159"/>
  <c r="J139"/>
  <c r="BK113"/>
  <c r="BK147"/>
  <c r="J134"/>
  <c r="J122"/>
  <c i="5" r="BK211"/>
  <c r="BK220"/>
  <c r="J200"/>
  <c r="BK190"/>
  <c r="BK178"/>
  <c r="BK168"/>
  <c r="BK155"/>
  <c r="J148"/>
  <c r="J144"/>
  <c r="J141"/>
  <c r="BK136"/>
  <c r="BK133"/>
  <c r="J128"/>
  <c r="J109"/>
  <c r="BK206"/>
  <c r="J192"/>
  <c r="J176"/>
  <c r="J156"/>
  <c r="BK126"/>
  <c r="BK121"/>
  <c r="J108"/>
  <c r="BK200"/>
  <c r="J188"/>
  <c r="BK176"/>
  <c r="J159"/>
  <c r="J107"/>
  <c i="6" r="BK93"/>
  <c i="7" r="BK119"/>
  <c r="J102"/>
  <c r="J110"/>
  <c r="J128"/>
  <c r="BK100"/>
  <c i="8" r="BK102"/>
  <c r="BK99"/>
  <c r="J104"/>
  <c r="J108"/>
  <c i="2" r="BK2030"/>
  <c r="J1976"/>
  <c r="BK1933"/>
  <c r="J1898"/>
  <c r="BK1879"/>
  <c r="J1815"/>
  <c r="J1789"/>
  <c r="BK1723"/>
  <c r="J1649"/>
  <c r="J1539"/>
  <c r="BK1490"/>
  <c r="J1412"/>
  <c r="BK1335"/>
  <c r="BK1220"/>
  <c r="J1181"/>
  <c r="J1045"/>
  <c r="BK923"/>
  <c r="BK783"/>
  <c r="J699"/>
  <c r="J536"/>
  <c r="J451"/>
  <c r="BK323"/>
  <c r="J1843"/>
  <c r="BK1800"/>
  <c r="J1694"/>
  <c r="J1637"/>
  <c r="J1548"/>
  <c r="J1476"/>
  <c r="BK1391"/>
  <c r="BK1578"/>
  <c r="BK1412"/>
  <c r="BK1263"/>
  <c r="J998"/>
  <c r="J941"/>
  <c r="BK862"/>
  <c r="BK774"/>
  <c r="J742"/>
  <c r="J589"/>
  <c r="BK536"/>
  <c r="J457"/>
  <c r="BK299"/>
  <c r="J167"/>
  <c r="J130"/>
  <c i="3" r="J197"/>
  <c r="J170"/>
  <c r="BK152"/>
  <c r="J142"/>
  <c r="J130"/>
  <c r="J106"/>
  <c r="J191"/>
  <c r="J171"/>
  <c r="J156"/>
  <c r="BK143"/>
  <c r="BK112"/>
  <c r="J196"/>
  <c r="BK184"/>
  <c r="J167"/>
  <c r="BK156"/>
  <c r="BK141"/>
  <c r="J131"/>
  <c r="BK113"/>
  <c i="4" r="J153"/>
  <c r="J143"/>
  <c r="J121"/>
  <c r="BK151"/>
  <c r="J116"/>
  <c r="J150"/>
  <c r="J140"/>
  <c r="BK121"/>
  <c r="J110"/>
  <c i="5" r="J213"/>
  <c r="BK208"/>
  <c r="BK199"/>
  <c r="BK188"/>
  <c r="BK177"/>
  <c r="J166"/>
  <c r="J152"/>
  <c r="BK144"/>
  <c r="J140"/>
  <c r="J136"/>
  <c r="BK129"/>
  <c r="J118"/>
  <c r="J220"/>
  <c r="J199"/>
  <c r="BK182"/>
  <c r="BK167"/>
  <c r="BK157"/>
  <c r="BK148"/>
  <c r="J126"/>
  <c r="BK118"/>
  <c r="J219"/>
  <c r="BK207"/>
  <c r="BK185"/>
  <c r="BK170"/>
  <c r="BK156"/>
  <c r="BK109"/>
  <c i="6" r="BK114"/>
  <c r="J117"/>
  <c i="7" r="J123"/>
  <c r="BK110"/>
  <c r="J130"/>
  <c r="J107"/>
  <c r="BK130"/>
  <c r="BK117"/>
  <c i="8" r="J106"/>
  <c r="J114"/>
  <c r="J115"/>
  <c i="2" r="BK1532"/>
  <c r="BK1405"/>
  <c r="J1327"/>
  <c r="BK1216"/>
  <c r="J1198"/>
  <c r="J1171"/>
  <c r="BK941"/>
  <c r="BK819"/>
  <c r="J709"/>
  <c r="J541"/>
  <c r="J443"/>
  <c r="BK341"/>
  <c r="J266"/>
  <c r="J1836"/>
  <c r="J1754"/>
  <c r="J1643"/>
  <c r="J1572"/>
  <c r="J1507"/>
  <c r="BK1433"/>
  <c r="J1335"/>
  <c r="BK1298"/>
  <c r="BK1247"/>
  <c r="BK1181"/>
  <c r="J1115"/>
  <c r="BK973"/>
  <c r="BK960"/>
  <c r="J852"/>
  <c r="BK787"/>
  <c r="BK746"/>
  <c r="J643"/>
  <c r="BK573"/>
  <c r="J519"/>
  <c r="J496"/>
  <c r="J404"/>
  <c r="J348"/>
  <c r="BK252"/>
  <c r="BK230"/>
  <c r="BK221"/>
  <c r="J193"/>
  <c r="BK152"/>
  <c i="1" r="AS63"/>
  <c i="2" r="BK1789"/>
  <c r="J1727"/>
  <c r="J1688"/>
  <c r="J1631"/>
  <c r="J1603"/>
  <c r="BK1497"/>
  <c r="J1441"/>
  <c r="BK1289"/>
  <c r="BK1160"/>
  <c r="BK964"/>
  <c r="J872"/>
  <c r="BK768"/>
  <c r="BK716"/>
  <c r="BK541"/>
  <c r="BK443"/>
  <c r="BK359"/>
  <c r="BK292"/>
  <c r="BK162"/>
  <c i="3" r="J194"/>
  <c r="J166"/>
  <c r="J141"/>
  <c r="BK125"/>
  <c r="BK188"/>
  <c r="BK174"/>
  <c r="BK157"/>
  <c r="J145"/>
  <c r="BK119"/>
  <c r="J105"/>
  <c r="BK194"/>
  <c r="BK183"/>
  <c r="J169"/>
  <c r="BK153"/>
  <c r="J135"/>
  <c r="BK122"/>
  <c r="J108"/>
  <c i="4" r="J145"/>
  <c r="J136"/>
  <c r="BK120"/>
  <c r="BK101"/>
  <c r="BK131"/>
  <c r="BK110"/>
  <c r="BK148"/>
  <c r="J131"/>
  <c r="J115"/>
  <c i="5" r="BK223"/>
  <c r="BK205"/>
  <c r="J195"/>
  <c r="BK183"/>
  <c r="J170"/>
  <c r="BK159"/>
  <c r="BK146"/>
  <c r="J142"/>
  <c r="BK137"/>
  <c r="J133"/>
  <c r="J125"/>
  <c r="J116"/>
  <c r="BK219"/>
  <c r="BK191"/>
  <c r="BK179"/>
  <c r="J158"/>
  <c r="BK147"/>
  <c r="J127"/>
  <c r="J122"/>
  <c r="J106"/>
  <c r="BK201"/>
  <c r="J184"/>
  <c r="BK166"/>
  <c r="BK152"/>
  <c r="BK111"/>
  <c i="6" r="BK110"/>
  <c r="BK97"/>
  <c r="J114"/>
  <c i="7" r="J125"/>
  <c r="J111"/>
  <c r="BK126"/>
  <c r="J131"/>
  <c r="J119"/>
  <c i="8" r="BK116"/>
  <c r="J100"/>
  <c r="J105"/>
  <c i="2" r="BK2026"/>
  <c r="BK1981"/>
  <c r="BK1938"/>
  <c r="BK1898"/>
  <c r="BK1843"/>
  <c r="J1800"/>
  <c r="BK1754"/>
  <c r="BK1688"/>
  <c r="BK1643"/>
  <c r="J1578"/>
  <c r="BK1518"/>
  <c r="BK1449"/>
  <c r="BK1378"/>
  <c r="J1260"/>
  <c r="BK1198"/>
  <c r="J1155"/>
  <c r="BK962"/>
  <c r="J862"/>
  <c r="BK723"/>
  <c r="BK611"/>
  <c r="J523"/>
  <c r="J437"/>
  <c r="BK313"/>
  <c r="J1870"/>
  <c r="BK1831"/>
  <c r="BK1782"/>
  <c r="J1679"/>
  <c r="J1590"/>
  <c r="BK1539"/>
  <c r="J1471"/>
  <c r="J1383"/>
  <c r="J1289"/>
  <c r="J1251"/>
  <c r="J1188"/>
  <c r="BK1124"/>
  <c r="BK993"/>
  <c r="J964"/>
  <c r="J892"/>
  <c r="J783"/>
  <c r="BK742"/>
  <c r="BK523"/>
  <c r="J501"/>
  <c r="J491"/>
  <c r="BK425"/>
  <c r="BK393"/>
  <c r="BK355"/>
  <c r="J323"/>
  <c r="J259"/>
  <c r="J237"/>
  <c r="J229"/>
  <c r="J211"/>
  <c r="J154"/>
  <c r="BK115"/>
  <c r="BK1995"/>
  <c r="J1981"/>
  <c r="J1938"/>
  <c r="J1918"/>
  <c r="J1882"/>
  <c r="BK1856"/>
  <c r="BK1796"/>
  <c r="J1712"/>
  <c r="J1683"/>
  <c r="J1675"/>
  <c r="BK1637"/>
  <c r="J1628"/>
  <c r="BK1616"/>
  <c r="J1607"/>
  <c r="J1597"/>
  <c r="J1584"/>
  <c r="BK1548"/>
  <c r="BK1525"/>
  <c r="BK1516"/>
  <c r="BK1507"/>
  <c r="BK1471"/>
  <c r="BK1426"/>
  <c r="BK1397"/>
  <c r="BK1383"/>
  <c r="J1298"/>
  <c r="J1220"/>
  <c r="BK892"/>
  <c r="BK580"/>
  <c r="BK462"/>
  <c r="J355"/>
  <c r="J202"/>
  <c r="J139"/>
  <c i="3" r="BK192"/>
  <c r="BK168"/>
  <c r="J151"/>
  <c r="J118"/>
  <c r="J192"/>
  <c r="BK181"/>
  <c r="J159"/>
  <c r="BK151"/>
  <c r="BK134"/>
  <c r="BK115"/>
  <c r="BK202"/>
  <c i="4" r="J159"/>
  <c r="BK139"/>
  <c r="J126"/>
  <c r="J113"/>
  <c r="J149"/>
  <c r="BK128"/>
  <c r="J151"/>
  <c r="BK141"/>
  <c r="J118"/>
  <c r="J114"/>
  <c i="5" r="J223"/>
  <c r="J203"/>
  <c r="BK194"/>
  <c r="J182"/>
  <c r="BK172"/>
  <c r="J161"/>
  <c r="BK142"/>
  <c r="J138"/>
  <c r="J132"/>
  <c r="BK123"/>
  <c r="BK117"/>
  <c r="BK103"/>
  <c r="BK198"/>
  <c r="BK184"/>
  <c r="BK171"/>
  <c r="J160"/>
  <c r="BK149"/>
  <c r="BK128"/>
  <c r="BK113"/>
  <c r="J211"/>
  <c r="J172"/>
  <c r="J164"/>
  <c r="BK115"/>
  <c i="6" r="BK106"/>
  <c i="7" r="J124"/>
  <c r="BK112"/>
  <c r="J127"/>
  <c r="J132"/>
  <c r="BK118"/>
  <c r="BK109"/>
  <c i="8" r="BK105"/>
  <c r="BK115"/>
  <c r="BK114"/>
  <c r="BK100"/>
  <c i="2" r="BK1986"/>
  <c r="J1947"/>
  <c r="BK1903"/>
  <c r="J1838"/>
  <c r="BK1805"/>
  <c r="BK1759"/>
  <c r="BK1675"/>
  <c r="BK1622"/>
  <c r="BK1572"/>
  <c r="J1433"/>
  <c r="J1375"/>
  <c r="J1256"/>
  <c r="J1190"/>
  <c r="J1105"/>
  <c r="BK957"/>
  <c r="BK852"/>
  <c r="BK730"/>
  <c r="BK589"/>
  <c r="BK501"/>
  <c r="BK421"/>
  <c r="J299"/>
  <c r="J1874"/>
  <c r="BK1815"/>
  <c r="BK1727"/>
  <c r="BK1673"/>
  <c r="J1612"/>
  <c r="BK1522"/>
  <c r="BK1419"/>
  <c r="BK1327"/>
  <c r="BK1511"/>
  <c r="J1460"/>
  <c r="J1310"/>
  <c r="BK1171"/>
  <c r="J1050"/>
  <c r="BK913"/>
  <c r="BK782"/>
  <c r="J762"/>
  <c r="J633"/>
  <c r="J555"/>
  <c r="J421"/>
  <c r="BK348"/>
  <c r="BK285"/>
  <c r="J152"/>
  <c i="3" r="J201"/>
  <c r="BK193"/>
  <c r="BK178"/>
  <c r="BK159"/>
  <c r="BK137"/>
  <c r="J119"/>
  <c r="BK200"/>
  <c r="J186"/>
  <c r="BK167"/>
  <c r="BK150"/>
  <c r="BK132"/>
  <c r="J204"/>
  <c r="BK191"/>
  <c r="J181"/>
  <c r="BK171"/>
  <c r="BK147"/>
  <c r="J134"/>
  <c r="J128"/>
  <c r="BK109"/>
  <c i="4" r="BK146"/>
  <c r="J138"/>
  <c r="BK111"/>
  <c r="J148"/>
  <c r="J160"/>
  <c r="J146"/>
  <c r="BK126"/>
  <c i="5" r="J216"/>
  <c r="J204"/>
  <c r="J196"/>
  <c r="J185"/>
  <c r="J173"/>
  <c r="BK162"/>
  <c r="J149"/>
  <c r="J143"/>
  <c r="BK138"/>
  <c r="J134"/>
  <c r="J124"/>
  <c r="J111"/>
  <c r="J207"/>
  <c r="J194"/>
  <c r="J190"/>
  <c r="J177"/>
  <c r="J154"/>
  <c r="J147"/>
  <c r="J123"/>
  <c r="BK114"/>
  <c r="BK107"/>
  <c r="BK192"/>
  <c r="BK174"/>
  <c r="BK160"/>
  <c r="J113"/>
  <c i="6" r="J93"/>
  <c r="BK121"/>
  <c r="J94"/>
  <c i="7" r="J126"/>
  <c r="J113"/>
  <c r="J104"/>
  <c r="BK113"/>
  <c r="J100"/>
  <c r="BK120"/>
  <c r="BK106"/>
  <c i="8" r="BK101"/>
  <c r="J102"/>
  <c r="J111"/>
  <c i="2" r="BK1476"/>
  <c r="BK1385"/>
  <c r="BK1273"/>
  <c r="BK1188"/>
  <c r="J1134"/>
  <c r="J967"/>
  <c r="BK905"/>
  <c r="J746"/>
  <c r="BK585"/>
  <c r="BK470"/>
  <c r="BK398"/>
  <c r="J285"/>
  <c r="J1811"/>
  <c r="BK1706"/>
  <c r="J1667"/>
  <c r="BK1597"/>
  <c r="J1525"/>
  <c r="BK1466"/>
  <c r="BK1375"/>
  <c r="J1317"/>
  <c r="BK1260"/>
  <c r="BK1209"/>
  <c r="BK1165"/>
  <c r="BK1105"/>
  <c r="BK967"/>
  <c r="J905"/>
  <c r="J768"/>
  <c r="BK699"/>
  <c r="BK593"/>
  <c r="J508"/>
  <c r="BK451"/>
  <c r="J359"/>
  <c r="J328"/>
  <c r="BK237"/>
  <c r="BK211"/>
  <c r="J175"/>
  <c r="BK139"/>
  <c r="BK2010"/>
  <c r="J1986"/>
  <c r="BK1947"/>
  <c r="BK1923"/>
  <c r="J1889"/>
  <c r="BK1870"/>
  <c r="J1805"/>
  <c r="BK1735"/>
  <c r="J1706"/>
  <c r="BK1667"/>
  <c r="BK1612"/>
  <c r="BK1563"/>
  <c r="J1518"/>
  <c r="J1378"/>
  <c r="BK1240"/>
  <c r="BK1115"/>
  <c r="J1077"/>
  <c r="J923"/>
  <c r="J819"/>
  <c r="J751"/>
  <c r="BK643"/>
  <c r="J573"/>
  <c r="BK491"/>
  <c r="J393"/>
  <c r="BK202"/>
  <c r="BK146"/>
  <c i="3" r="J203"/>
  <c r="BK189"/>
  <c r="BK173"/>
  <c r="J154"/>
  <c r="BK136"/>
  <c r="BK196"/>
  <c r="J168"/>
  <c r="J153"/>
  <c r="BK138"/>
  <c r="J117"/>
  <c r="BK203"/>
  <c r="J189"/>
  <c r="J178"/>
  <c r="J157"/>
  <c r="BK148"/>
  <c r="J138"/>
  <c r="J132"/>
  <c r="J115"/>
  <c r="J103"/>
  <c i="4" r="BK142"/>
  <c r="J124"/>
  <c r="BK158"/>
  <c r="J141"/>
  <c r="BK115"/>
  <c r="BK145"/>
  <c r="BK136"/>
  <c r="J119"/>
  <c i="5" r="J221"/>
  <c r="J215"/>
  <c r="J198"/>
  <c r="BK187"/>
  <c r="BK175"/>
  <c r="J163"/>
  <c r="BK150"/>
  <c r="BK143"/>
  <c r="J139"/>
  <c r="BK134"/>
  <c r="BK130"/>
  <c r="BK119"/>
  <c r="BK106"/>
  <c r="BK202"/>
  <c r="J187"/>
  <c r="J175"/>
  <c r="BK163"/>
  <c r="J150"/>
  <c r="J129"/>
  <c r="J119"/>
  <c r="BK112"/>
  <c r="J208"/>
  <c r="BK189"/>
  <c r="J171"/>
  <c r="J157"/>
  <c r="J103"/>
  <c i="7" r="BK131"/>
  <c r="J117"/>
  <c r="BK132"/>
  <c r="BK102"/>
  <c r="BK115"/>
  <c i="8" r="BK107"/>
  <c r="J116"/>
  <c r="J101"/>
  <c i="2" l="1" r="R114"/>
  <c r="R174"/>
  <c r="P354"/>
  <c r="BK1107"/>
  <c r="J1107"/>
  <c r="J75"/>
  <c r="R1107"/>
  <c r="P1173"/>
  <c r="T1173"/>
  <c r="R1192"/>
  <c r="T1192"/>
  <c r="R1262"/>
  <c r="P1377"/>
  <c r="BK1524"/>
  <c r="J1524"/>
  <c r="J81"/>
  <c r="T1524"/>
  <c r="R1630"/>
  <c r="P1674"/>
  <c r="T1674"/>
  <c r="R1722"/>
  <c r="P1810"/>
  <c r="BK1881"/>
  <c r="J1881"/>
  <c r="J86"/>
  <c r="T1881"/>
  <c r="T1965"/>
  <c r="R1994"/>
  <c i="3" r="BK102"/>
  <c r="J102"/>
  <c r="J69"/>
  <c r="BK116"/>
  <c r="J116"/>
  <c r="J70"/>
  <c r="T116"/>
  <c r="R144"/>
  <c r="P165"/>
  <c r="T165"/>
  <c r="T172"/>
  <c r="R190"/>
  <c r="P195"/>
  <c r="R195"/>
  <c r="P199"/>
  <c i="4" r="P100"/>
  <c r="P112"/>
  <c r="T112"/>
  <c r="T117"/>
  <c r="R130"/>
  <c r="P137"/>
  <c r="BK152"/>
  <c r="J152"/>
  <c r="J74"/>
  <c r="R152"/>
  <c i="5" r="R105"/>
  <c r="R104"/>
  <c r="R214"/>
  <c r="T217"/>
  <c i="6" r="BK92"/>
  <c r="J92"/>
  <c r="J65"/>
  <c r="T92"/>
  <c r="P96"/>
  <c i="7" r="P99"/>
  <c r="BK108"/>
  <c r="J108"/>
  <c r="J70"/>
  <c r="BK114"/>
  <c r="J114"/>
  <c r="J71"/>
  <c r="BK122"/>
  <c r="J122"/>
  <c r="J72"/>
  <c r="P129"/>
  <c i="2" r="BK114"/>
  <c r="J114"/>
  <c r="J65"/>
  <c r="T114"/>
  <c r="P174"/>
  <c r="BK245"/>
  <c r="J245"/>
  <c r="J67"/>
  <c r="T245"/>
  <c r="BK322"/>
  <c r="J322"/>
  <c r="J68"/>
  <c r="P322"/>
  <c r="R322"/>
  <c r="T322"/>
  <c r="R354"/>
  <c r="BK756"/>
  <c r="J756"/>
  <c r="J70"/>
  <c r="T756"/>
  <c r="P959"/>
  <c r="R959"/>
  <c r="T959"/>
  <c r="P1107"/>
  <c r="BK1173"/>
  <c r="J1173"/>
  <c r="J76"/>
  <c r="R1173"/>
  <c r="P1192"/>
  <c r="P1262"/>
  <c r="BK1377"/>
  <c r="J1377"/>
  <c r="J79"/>
  <c r="R1377"/>
  <c r="BK1506"/>
  <c r="J1506"/>
  <c r="J80"/>
  <c r="R1506"/>
  <c r="P1524"/>
  <c r="BK1630"/>
  <c r="J1630"/>
  <c r="J82"/>
  <c r="T1630"/>
  <c r="R1674"/>
  <c r="P1722"/>
  <c r="BK1810"/>
  <c r="J1810"/>
  <c r="J85"/>
  <c r="R1810"/>
  <c r="P1881"/>
  <c r="BK1965"/>
  <c r="J1965"/>
  <c r="J87"/>
  <c r="R1965"/>
  <c r="T1994"/>
  <c i="3" r="P102"/>
  <c r="T102"/>
  <c r="R116"/>
  <c r="P144"/>
  <c r="BK165"/>
  <c r="J165"/>
  <c r="J72"/>
  <c r="R165"/>
  <c r="P172"/>
  <c r="BK190"/>
  <c r="J190"/>
  <c r="J74"/>
  <c r="T190"/>
  <c r="BK199"/>
  <c r="J199"/>
  <c r="J76"/>
  <c r="T199"/>
  <c i="4" r="BK100"/>
  <c r="J100"/>
  <c r="J69"/>
  <c r="T100"/>
  <c r="BK117"/>
  <c r="J117"/>
  <c r="J71"/>
  <c r="R117"/>
  <c r="P130"/>
  <c r="T130"/>
  <c r="T137"/>
  <c r="T152"/>
  <c i="5" r="BK105"/>
  <c r="J105"/>
  <c r="J71"/>
  <c r="P105"/>
  <c r="P104"/>
  <c r="P214"/>
  <c r="T214"/>
  <c r="T209"/>
  <c r="R217"/>
  <c i="6" r="P92"/>
  <c r="P91"/>
  <c r="P90"/>
  <c i="1" r="AU62"/>
  <c i="6" r="R92"/>
  <c r="T96"/>
  <c i="7" r="BK99"/>
  <c r="J99"/>
  <c r="J69"/>
  <c r="R99"/>
  <c r="P108"/>
  <c r="P114"/>
  <c r="T114"/>
  <c r="R122"/>
  <c r="BK129"/>
  <c r="J129"/>
  <c r="J73"/>
  <c r="T129"/>
  <c i="8" r="BK98"/>
  <c r="J98"/>
  <c r="J69"/>
  <c r="R98"/>
  <c r="R97"/>
  <c i="2" r="P114"/>
  <c r="BK174"/>
  <c r="J174"/>
  <c r="J66"/>
  <c r="T174"/>
  <c r="P245"/>
  <c r="R245"/>
  <c r="BK354"/>
  <c r="J354"/>
  <c r="J69"/>
  <c r="T354"/>
  <c r="P756"/>
  <c r="R756"/>
  <c r="BK959"/>
  <c r="J959"/>
  <c r="J71"/>
  <c r="BK972"/>
  <c r="P972"/>
  <c r="R972"/>
  <c r="T972"/>
  <c r="T1107"/>
  <c r="BK1192"/>
  <c r="J1192"/>
  <c r="J77"/>
  <c r="BK1262"/>
  <c r="J1262"/>
  <c r="J78"/>
  <c r="T1262"/>
  <c r="T1377"/>
  <c r="P1506"/>
  <c r="T1506"/>
  <c r="R1524"/>
  <c r="P1630"/>
  <c r="BK1674"/>
  <c r="J1674"/>
  <c r="J83"/>
  <c r="BK1722"/>
  <c r="J1722"/>
  <c r="J84"/>
  <c r="T1722"/>
  <c r="T1810"/>
  <c r="R1881"/>
  <c r="P1965"/>
  <c r="BK1994"/>
  <c r="J1994"/>
  <c r="J88"/>
  <c r="P1994"/>
  <c i="3" r="R102"/>
  <c r="P116"/>
  <c r="BK144"/>
  <c r="J144"/>
  <c r="J71"/>
  <c r="T144"/>
  <c r="BK172"/>
  <c r="J172"/>
  <c r="J73"/>
  <c r="R172"/>
  <c r="P190"/>
  <c r="BK195"/>
  <c r="J195"/>
  <c r="J75"/>
  <c r="T195"/>
  <c r="R199"/>
  <c i="4" r="R100"/>
  <c r="BK112"/>
  <c r="J112"/>
  <c r="J70"/>
  <c r="R112"/>
  <c r="P117"/>
  <c r="BK130"/>
  <c r="J130"/>
  <c r="J72"/>
  <c r="BK137"/>
  <c r="J137"/>
  <c r="J73"/>
  <c r="R137"/>
  <c r="P152"/>
  <c i="5" r="T105"/>
  <c r="T104"/>
  <c r="T100"/>
  <c r="BK214"/>
  <c r="J214"/>
  <c r="J75"/>
  <c r="BK217"/>
  <c r="J217"/>
  <c r="J76"/>
  <c r="P217"/>
  <c i="6" r="BK96"/>
  <c r="J96"/>
  <c r="J66"/>
  <c r="R96"/>
  <c i="7" r="T99"/>
  <c r="R108"/>
  <c r="T108"/>
  <c r="R114"/>
  <c r="P122"/>
  <c r="T122"/>
  <c r="R129"/>
  <c i="8" r="P98"/>
  <c r="P97"/>
  <c r="T98"/>
  <c r="T97"/>
  <c r="BK112"/>
  <c r="J112"/>
  <c r="J72"/>
  <c r="P112"/>
  <c r="P109"/>
  <c r="R112"/>
  <c r="R109"/>
  <c r="T112"/>
  <c r="T109"/>
  <c i="2" r="BK2029"/>
  <c r="J2029"/>
  <c r="J90"/>
  <c i="5" r="BK102"/>
  <c r="J102"/>
  <c r="J69"/>
  <c i="2" r="BK969"/>
  <c r="J969"/>
  <c r="J72"/>
  <c i="5" r="BK210"/>
  <c r="J210"/>
  <c r="J73"/>
  <c i="8" r="BK110"/>
  <c r="J110"/>
  <c r="J71"/>
  <c i="5" r="BK212"/>
  <c r="J212"/>
  <c r="J74"/>
  <c i="6" r="BK120"/>
  <c r="J120"/>
  <c r="J68"/>
  <c i="8" r="F63"/>
  <c r="BE99"/>
  <c r="BE102"/>
  <c r="J90"/>
  <c r="BE100"/>
  <c r="BE103"/>
  <c r="BE105"/>
  <c r="BE108"/>
  <c r="BE111"/>
  <c r="BE114"/>
  <c r="BE116"/>
  <c r="E52"/>
  <c r="BE101"/>
  <c r="BE104"/>
  <c r="BE106"/>
  <c r="BE107"/>
  <c r="BE113"/>
  <c r="BE115"/>
  <c i="7" r="F63"/>
  <c r="BE104"/>
  <c r="BE106"/>
  <c r="BE110"/>
  <c r="BE112"/>
  <c r="BE115"/>
  <c r="BE117"/>
  <c r="BE119"/>
  <c r="BE120"/>
  <c r="BE123"/>
  <c r="BE127"/>
  <c r="BE100"/>
  <c r="BE102"/>
  <c r="BE113"/>
  <c r="BE124"/>
  <c r="BE128"/>
  <c r="E52"/>
  <c r="J60"/>
  <c r="BE107"/>
  <c r="BE109"/>
  <c r="BE111"/>
  <c r="BE118"/>
  <c r="BE121"/>
  <c r="BE125"/>
  <c r="BE126"/>
  <c r="BE130"/>
  <c r="BE131"/>
  <c r="BE132"/>
  <c i="5" r="BK104"/>
  <c r="J104"/>
  <c r="J70"/>
  <c i="6" r="J56"/>
  <c r="F59"/>
  <c r="BE106"/>
  <c r="E78"/>
  <c r="BE102"/>
  <c r="BE110"/>
  <c r="BE114"/>
  <c r="BE117"/>
  <c r="BE93"/>
  <c r="BE94"/>
  <c r="BE97"/>
  <c r="BE121"/>
  <c i="5" r="E86"/>
  <c r="J94"/>
  <c r="BE110"/>
  <c r="BE111"/>
  <c r="BE113"/>
  <c r="BE114"/>
  <c r="BE116"/>
  <c r="BE155"/>
  <c r="BE159"/>
  <c r="BE163"/>
  <c r="BE165"/>
  <c r="BE169"/>
  <c r="BE172"/>
  <c r="BE173"/>
  <c r="BE178"/>
  <c r="BE180"/>
  <c r="BE183"/>
  <c r="BE184"/>
  <c r="BE186"/>
  <c r="BE188"/>
  <c r="BE190"/>
  <c r="BE195"/>
  <c r="BE196"/>
  <c r="BE199"/>
  <c r="BE218"/>
  <c r="F97"/>
  <c r="BE103"/>
  <c r="BE106"/>
  <c r="BE112"/>
  <c r="BE117"/>
  <c r="BE120"/>
  <c r="BE121"/>
  <c r="BE122"/>
  <c r="BE125"/>
  <c r="BE126"/>
  <c r="BE127"/>
  <c r="BE128"/>
  <c r="BE130"/>
  <c r="BE147"/>
  <c r="BE148"/>
  <c r="BE150"/>
  <c r="BE152"/>
  <c r="BE154"/>
  <c r="BE156"/>
  <c r="BE162"/>
  <c r="BE166"/>
  <c r="BE168"/>
  <c r="BE170"/>
  <c r="BE174"/>
  <c r="BE175"/>
  <c r="BE181"/>
  <c r="BE185"/>
  <c r="BE193"/>
  <c r="BE194"/>
  <c r="BE201"/>
  <c r="BE203"/>
  <c r="BE205"/>
  <c r="BE206"/>
  <c r="BE208"/>
  <c r="BE213"/>
  <c r="BE107"/>
  <c r="BE108"/>
  <c r="BE109"/>
  <c r="BE115"/>
  <c r="BE118"/>
  <c r="BE119"/>
  <c r="BE123"/>
  <c r="BE124"/>
  <c r="BE129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9"/>
  <c r="BE151"/>
  <c r="BE153"/>
  <c r="BE157"/>
  <c r="BE158"/>
  <c r="BE160"/>
  <c r="BE161"/>
  <c r="BE164"/>
  <c r="BE167"/>
  <c r="BE171"/>
  <c r="BE176"/>
  <c r="BE177"/>
  <c r="BE179"/>
  <c r="BE182"/>
  <c r="BE187"/>
  <c r="BE189"/>
  <c r="BE191"/>
  <c r="BE192"/>
  <c r="BE197"/>
  <c r="BE198"/>
  <c r="BE200"/>
  <c r="BE202"/>
  <c r="BE204"/>
  <c r="BE211"/>
  <c r="BE215"/>
  <c r="BE216"/>
  <c r="BE220"/>
  <c r="BE221"/>
  <c r="BE222"/>
  <c r="BE223"/>
  <c r="BE207"/>
  <c r="BE219"/>
  <c i="4" r="E52"/>
  <c r="F95"/>
  <c r="BE101"/>
  <c r="BE113"/>
  <c r="BE115"/>
  <c r="BE120"/>
  <c r="BE122"/>
  <c r="BE129"/>
  <c r="BE134"/>
  <c r="BE141"/>
  <c r="BE142"/>
  <c r="BE144"/>
  <c r="BE146"/>
  <c r="BE147"/>
  <c r="BE151"/>
  <c r="BE159"/>
  <c r="BE160"/>
  <c r="J60"/>
  <c r="BE114"/>
  <c r="BE116"/>
  <c r="BE118"/>
  <c r="BE126"/>
  <c r="BE128"/>
  <c r="BE131"/>
  <c r="BE136"/>
  <c r="BE139"/>
  <c r="BE140"/>
  <c r="BE149"/>
  <c r="BE150"/>
  <c r="BE153"/>
  <c r="BE158"/>
  <c i="3" r="BK101"/>
  <c r="BK100"/>
  <c r="J100"/>
  <c r="J67"/>
  <c i="4" r="BE110"/>
  <c r="BE111"/>
  <c r="BE119"/>
  <c r="BE121"/>
  <c r="BE124"/>
  <c r="BE135"/>
  <c r="BE138"/>
  <c r="BE143"/>
  <c r="BE145"/>
  <c r="BE148"/>
  <c i="2" r="J972"/>
  <c r="J74"/>
  <c i="3" r="J60"/>
  <c r="F63"/>
  <c r="BE106"/>
  <c r="BE108"/>
  <c r="BE110"/>
  <c r="BE112"/>
  <c r="BE113"/>
  <c r="BE118"/>
  <c r="BE119"/>
  <c r="BE128"/>
  <c r="BE129"/>
  <c r="BE134"/>
  <c r="BE137"/>
  <c r="BE138"/>
  <c r="BE139"/>
  <c r="BE142"/>
  <c r="BE146"/>
  <c r="BE147"/>
  <c r="BE152"/>
  <c r="BE153"/>
  <c r="BE164"/>
  <c r="BE169"/>
  <c r="BE170"/>
  <c r="BE182"/>
  <c r="BE186"/>
  <c r="BE188"/>
  <c r="BE201"/>
  <c r="E52"/>
  <c r="BE105"/>
  <c r="BE107"/>
  <c r="BE114"/>
  <c r="BE115"/>
  <c r="BE117"/>
  <c r="BE125"/>
  <c r="BE131"/>
  <c r="BE133"/>
  <c r="BE136"/>
  <c r="BE141"/>
  <c r="BE143"/>
  <c r="BE145"/>
  <c r="BE148"/>
  <c r="BE150"/>
  <c r="BE154"/>
  <c r="BE155"/>
  <c r="BE156"/>
  <c r="BE159"/>
  <c r="BE166"/>
  <c r="BE168"/>
  <c r="BE173"/>
  <c r="BE177"/>
  <c r="BE178"/>
  <c r="BE181"/>
  <c r="BE187"/>
  <c r="BE193"/>
  <c r="BE194"/>
  <c r="BE198"/>
  <c i="2" r="BK113"/>
  <c r="J113"/>
  <c r="J64"/>
  <c i="3" r="BE103"/>
  <c r="BE109"/>
  <c r="BE122"/>
  <c r="BE130"/>
  <c r="BE132"/>
  <c r="BE135"/>
  <c r="BE149"/>
  <c r="BE151"/>
  <c r="BE157"/>
  <c r="BE158"/>
  <c r="BE161"/>
  <c r="BE163"/>
  <c r="BE167"/>
  <c r="BE171"/>
  <c r="BE174"/>
  <c r="BE183"/>
  <c r="BE184"/>
  <c r="BE185"/>
  <c r="BE189"/>
  <c r="BE191"/>
  <c r="BE192"/>
  <c r="BE196"/>
  <c r="BE197"/>
  <c r="BE200"/>
  <c r="BE202"/>
  <c r="BE203"/>
  <c r="BE204"/>
  <c i="2" r="E100"/>
  <c r="J106"/>
  <c r="BE123"/>
  <c r="BE139"/>
  <c r="BE146"/>
  <c r="BE152"/>
  <c r="BE162"/>
  <c r="BE167"/>
  <c r="BE285"/>
  <c r="BE292"/>
  <c r="BE313"/>
  <c r="BE323"/>
  <c r="BE341"/>
  <c r="BE355"/>
  <c r="BE359"/>
  <c r="BE367"/>
  <c r="BE425"/>
  <c r="BE457"/>
  <c r="BE470"/>
  <c r="BE491"/>
  <c r="BE501"/>
  <c r="BE508"/>
  <c r="BE523"/>
  <c r="BE529"/>
  <c r="BE580"/>
  <c r="BE585"/>
  <c r="BE611"/>
  <c r="BE638"/>
  <c r="BE679"/>
  <c r="BE699"/>
  <c r="BE730"/>
  <c r="BE746"/>
  <c r="BE757"/>
  <c r="BE778"/>
  <c r="BE783"/>
  <c r="BE791"/>
  <c r="BE852"/>
  <c r="BE872"/>
  <c r="BE905"/>
  <c r="BE923"/>
  <c r="BE929"/>
  <c r="BE960"/>
  <c r="BE973"/>
  <c r="BE1021"/>
  <c r="BE1124"/>
  <c r="BE1165"/>
  <c r="BE1190"/>
  <c r="BE1216"/>
  <c r="BE1230"/>
  <c r="BE1251"/>
  <c r="BE1273"/>
  <c r="BE1348"/>
  <c r="BE1378"/>
  <c r="BE1391"/>
  <c r="BE1405"/>
  <c r="BE1419"/>
  <c r="BE1433"/>
  <c r="BE1449"/>
  <c r="BE1476"/>
  <c r="BE1490"/>
  <c r="BE1504"/>
  <c r="BE1507"/>
  <c r="BE1539"/>
  <c r="BE1558"/>
  <c r="BE1572"/>
  <c r="BE1584"/>
  <c r="BE1607"/>
  <c r="BE1612"/>
  <c r="BE1622"/>
  <c r="BE1631"/>
  <c r="BE1661"/>
  <c r="BE1673"/>
  <c r="BE1688"/>
  <c r="BE1702"/>
  <c r="BE1731"/>
  <c r="BE1754"/>
  <c r="BE1782"/>
  <c r="BE1794"/>
  <c r="BE1808"/>
  <c r="BE1838"/>
  <c r="BE1843"/>
  <c r="BE1882"/>
  <c r="BE1894"/>
  <c r="BE1898"/>
  <c r="BE1918"/>
  <c r="BE1928"/>
  <c r="BE1933"/>
  <c r="BE1938"/>
  <c r="BE1947"/>
  <c r="BE1966"/>
  <c r="BE1981"/>
  <c r="BE1986"/>
  <c r="BE2030"/>
  <c r="F59"/>
  <c r="BE115"/>
  <c r="BE130"/>
  <c r="BE154"/>
  <c r="BE175"/>
  <c r="BE184"/>
  <c r="BE193"/>
  <c r="BE202"/>
  <c r="BE211"/>
  <c r="BE221"/>
  <c r="BE229"/>
  <c r="BE230"/>
  <c r="BE237"/>
  <c r="BE246"/>
  <c r="BE252"/>
  <c r="BE348"/>
  <c r="BE398"/>
  <c r="BE421"/>
  <c r="BE437"/>
  <c r="BE443"/>
  <c r="BE519"/>
  <c r="BE536"/>
  <c r="BE546"/>
  <c r="BE589"/>
  <c r="BE622"/>
  <c r="BE661"/>
  <c r="BE723"/>
  <c r="BE737"/>
  <c r="BE751"/>
  <c r="BE819"/>
  <c r="BE957"/>
  <c r="BE964"/>
  <c r="BE970"/>
  <c r="BE1045"/>
  <c r="BE1077"/>
  <c r="BE1105"/>
  <c r="BE1155"/>
  <c r="BE1171"/>
  <c r="BE1174"/>
  <c r="BE1188"/>
  <c r="BE1193"/>
  <c r="BE1202"/>
  <c r="BE1220"/>
  <c r="BE1240"/>
  <c r="BE1256"/>
  <c r="BE1289"/>
  <c r="BE1317"/>
  <c r="BE1320"/>
  <c r="BE1335"/>
  <c r="BE1359"/>
  <c r="BE1383"/>
  <c r="BE1385"/>
  <c r="BE1412"/>
  <c r="BE1426"/>
  <c r="BE1460"/>
  <c r="BE1497"/>
  <c r="BE1511"/>
  <c r="BE1518"/>
  <c r="BE1522"/>
  <c r="BE1532"/>
  <c r="BE1548"/>
  <c r="BE1563"/>
  <c r="BE1578"/>
  <c r="BE1603"/>
  <c r="BE1643"/>
  <c r="BE1655"/>
  <c r="BE1667"/>
  <c r="BE1675"/>
  <c r="BE1679"/>
  <c r="BE1706"/>
  <c r="BE1716"/>
  <c r="BE1723"/>
  <c r="BE1759"/>
  <c r="BE1798"/>
  <c r="BE1800"/>
  <c r="BE1805"/>
  <c r="BE1811"/>
  <c r="BE1815"/>
  <c r="BE1836"/>
  <c r="BE1856"/>
  <c r="BE1879"/>
  <c r="BE259"/>
  <c r="BE266"/>
  <c r="BE274"/>
  <c r="BE299"/>
  <c r="BE306"/>
  <c r="BE328"/>
  <c r="BE363"/>
  <c r="BE382"/>
  <c r="BE393"/>
  <c r="BE404"/>
  <c r="BE431"/>
  <c r="BE451"/>
  <c r="BE462"/>
  <c r="BE496"/>
  <c r="BE514"/>
  <c r="BE541"/>
  <c r="BE550"/>
  <c r="BE555"/>
  <c r="BE573"/>
  <c r="BE593"/>
  <c r="BE633"/>
  <c r="BE643"/>
  <c r="BE709"/>
  <c r="BE716"/>
  <c r="BE742"/>
  <c r="BE762"/>
  <c r="BE768"/>
  <c r="BE774"/>
  <c r="BE782"/>
  <c r="BE787"/>
  <c r="BE795"/>
  <c r="BE826"/>
  <c r="BE862"/>
  <c r="BE892"/>
  <c r="BE913"/>
  <c r="BE935"/>
  <c r="BE941"/>
  <c r="BE942"/>
  <c r="BE962"/>
  <c r="BE967"/>
  <c r="BE993"/>
  <c r="BE998"/>
  <c r="BE1050"/>
  <c r="BE1108"/>
  <c r="BE1115"/>
  <c r="BE1134"/>
  <c r="BE1160"/>
  <c r="BE1181"/>
  <c r="BE1198"/>
  <c r="BE1200"/>
  <c r="BE1209"/>
  <c r="BE1247"/>
  <c r="BE1260"/>
  <c r="BE1263"/>
  <c r="BE1298"/>
  <c r="BE1310"/>
  <c r="BE1327"/>
  <c r="BE1375"/>
  <c r="BE1397"/>
  <c r="BE1401"/>
  <c r="BE1441"/>
  <c r="BE1466"/>
  <c r="BE1471"/>
  <c r="BE1483"/>
  <c r="BE1516"/>
  <c r="BE1525"/>
  <c r="BE1590"/>
  <c r="BE1597"/>
  <c r="BE1616"/>
  <c r="BE1628"/>
  <c r="BE1637"/>
  <c r="BE1649"/>
  <c r="BE1683"/>
  <c r="BE1694"/>
  <c r="BE1712"/>
  <c r="BE1720"/>
  <c r="BE1727"/>
  <c r="BE1735"/>
  <c r="BE1789"/>
  <c r="BE1796"/>
  <c r="BE1831"/>
  <c r="BE1839"/>
  <c r="BE1870"/>
  <c r="BE1874"/>
  <c r="BE1889"/>
  <c r="BE1903"/>
  <c r="BE1923"/>
  <c r="BE1956"/>
  <c r="BE1976"/>
  <c r="BE1990"/>
  <c r="BE1995"/>
  <c r="BE2010"/>
  <c r="BE2026"/>
  <c r="F36"/>
  <c i="1" r="BA56"/>
  <c i="5" r="F41"/>
  <c i="1" r="BD60"/>
  <c i="7" r="J38"/>
  <c i="1" r="AW64"/>
  <c i="8" r="F39"/>
  <c i="1" r="BB65"/>
  <c i="2" r="J36"/>
  <c i="1" r="AW56"/>
  <c i="4" r="F38"/>
  <c i="1" r="BA59"/>
  <c i="4" r="F40"/>
  <c i="1" r="BC59"/>
  <c i="5" r="F38"/>
  <c i="1" r="BA60"/>
  <c i="6" r="F36"/>
  <c i="1" r="BA62"/>
  <c i="6" r="F37"/>
  <c i="1" r="BB62"/>
  <c i="6" r="J36"/>
  <c i="1" r="AW62"/>
  <c i="7" r="F39"/>
  <c i="1" r="BB64"/>
  <c i="8" r="F41"/>
  <c i="1" r="BD65"/>
  <c r="AS55"/>
  <c i="3" r="F40"/>
  <c i="1" r="BC58"/>
  <c i="3" r="F38"/>
  <c i="1" r="BA58"/>
  <c i="4" r="F39"/>
  <c i="1" r="BB59"/>
  <c i="4" r="J38"/>
  <c i="1" r="AW59"/>
  <c i="4" r="F41"/>
  <c i="1" r="BD59"/>
  <c i="5" r="J38"/>
  <c i="1" r="AW60"/>
  <c i="5" r="F40"/>
  <c i="1" r="BC60"/>
  <c i="6" r="F39"/>
  <c i="1" r="BD62"/>
  <c i="6" r="F38"/>
  <c i="1" r="BC62"/>
  <c i="7" r="F38"/>
  <c i="1" r="BA64"/>
  <c i="7" r="F41"/>
  <c i="1" r="BD64"/>
  <c i="8" r="J38"/>
  <c i="1" r="AW65"/>
  <c i="2" r="F37"/>
  <c i="1" r="BB56"/>
  <c i="8" r="F38"/>
  <c i="1" r="BA65"/>
  <c r="AS61"/>
  <c i="3" r="F39"/>
  <c i="1" r="BB58"/>
  <c i="3" r="J38"/>
  <c i="1" r="AW58"/>
  <c i="3" r="F41"/>
  <c i="1" r="BD58"/>
  <c i="5" r="F39"/>
  <c i="1" r="BB60"/>
  <c i="7" r="F40"/>
  <c i="1" r="BC64"/>
  <c i="8" r="F40"/>
  <c i="1" r="BC65"/>
  <c i="2" r="F39"/>
  <c i="1" r="BD56"/>
  <c i="2" r="F38"/>
  <c i="1" r="BC56"/>
  <c i="5" l="1" r="P209"/>
  <c r="R209"/>
  <c r="P100"/>
  <c i="1" r="AU60"/>
  <c i="7" r="T98"/>
  <c r="T97"/>
  <c i="3" r="T101"/>
  <c r="T100"/>
  <c i="6" r="T91"/>
  <c r="T90"/>
  <c i="2" r="R971"/>
  <c r="BK971"/>
  <c r="J971"/>
  <c r="J73"/>
  <c i="8" r="R96"/>
  <c i="7" r="R98"/>
  <c r="R97"/>
  <c i="6" r="R91"/>
  <c r="R90"/>
  <c i="4" r="T99"/>
  <c r="T98"/>
  <c i="8" r="T96"/>
  <c i="4" r="R99"/>
  <c r="R98"/>
  <c i="3" r="P101"/>
  <c r="P100"/>
  <c i="1" r="AU58"/>
  <c i="2" r="T113"/>
  <c i="7" r="P98"/>
  <c r="P97"/>
  <c i="1" r="AU64"/>
  <c i="4" r="P99"/>
  <c r="P98"/>
  <c i="1" r="AU59"/>
  <c i="2" r="R113"/>
  <c r="R112"/>
  <c i="8" r="P96"/>
  <c i="1" r="AU65"/>
  <c i="3" r="R101"/>
  <c r="R100"/>
  <c i="2" r="T971"/>
  <c r="P971"/>
  <c r="P113"/>
  <c r="P112"/>
  <c i="1" r="AU56"/>
  <c i="5" r="R100"/>
  <c i="4" r="BK99"/>
  <c r="J99"/>
  <c r="J68"/>
  <c i="5" r="BK209"/>
  <c r="J209"/>
  <c r="J72"/>
  <c i="6" r="BK119"/>
  <c r="J119"/>
  <c r="J67"/>
  <c r="BK91"/>
  <c r="J91"/>
  <c r="J64"/>
  <c i="8" r="BK109"/>
  <c r="J109"/>
  <c r="J70"/>
  <c i="2" r="BK2028"/>
  <c r="J2028"/>
  <c r="J89"/>
  <c i="5" r="BK101"/>
  <c r="J101"/>
  <c r="J68"/>
  <c i="7" r="BK98"/>
  <c r="J98"/>
  <c r="J68"/>
  <c i="8" r="BK97"/>
  <c r="J97"/>
  <c r="J68"/>
  <c i="5" r="BK100"/>
  <c r="J100"/>
  <c i="3" r="J101"/>
  <c r="J68"/>
  <c i="2" r="BK112"/>
  <c r="J112"/>
  <c r="J63"/>
  <c i="1" r="AS54"/>
  <c i="3" r="F37"/>
  <c i="1" r="AZ58"/>
  <c i="3" r="J37"/>
  <c i="1" r="AV58"/>
  <c r="AT58"/>
  <c i="4" r="J37"/>
  <c i="1" r="AV59"/>
  <c r="AT59"/>
  <c i="3" r="J34"/>
  <c i="1" r="AG58"/>
  <c i="4" r="F37"/>
  <c i="1" r="AZ59"/>
  <c i="5" r="F37"/>
  <c i="1" r="AZ60"/>
  <c i="5" r="J37"/>
  <c i="1" r="AV60"/>
  <c r="AT60"/>
  <c r="BA57"/>
  <c r="AW57"/>
  <c r="BC57"/>
  <c r="AY57"/>
  <c r="BB57"/>
  <c r="AX57"/>
  <c r="BD57"/>
  <c i="5" r="J34"/>
  <c i="1" r="AG60"/>
  <c i="6" r="F35"/>
  <c i="1" r="AZ62"/>
  <c i="6" r="J35"/>
  <c i="1" r="AV62"/>
  <c r="AT62"/>
  <c i="7" r="F37"/>
  <c i="1" r="AZ64"/>
  <c i="7" r="J37"/>
  <c i="1" r="AV64"/>
  <c r="AT64"/>
  <c r="BC63"/>
  <c r="AY63"/>
  <c r="BD63"/>
  <c r="BB63"/>
  <c r="AX63"/>
  <c r="BA63"/>
  <c r="AW63"/>
  <c i="8" r="J37"/>
  <c i="1" r="AV65"/>
  <c r="AT65"/>
  <c i="8" r="F37"/>
  <c i="1" r="AZ65"/>
  <c i="2" r="F35"/>
  <c i="1" r="AZ56"/>
  <c i="2" r="J35"/>
  <c i="1" r="AV56"/>
  <c r="AT56"/>
  <c i="2" l="1" r="T112"/>
  <c i="7" r="BK97"/>
  <c r="J97"/>
  <c r="J67"/>
  <c i="4" r="BK98"/>
  <c r="J98"/>
  <c i="6" r="BK90"/>
  <c r="J90"/>
  <c r="J63"/>
  <c i="8" r="BK96"/>
  <c r="J96"/>
  <c r="J67"/>
  <c i="1" r="AN60"/>
  <c i="5" r="J67"/>
  <c r="J43"/>
  <c i="1" r="AN58"/>
  <c i="3" r="J43"/>
  <c i="1" r="AU63"/>
  <c r="AU61"/>
  <c i="4" r="J34"/>
  <c i="1" r="AG59"/>
  <c r="AZ57"/>
  <c r="AV57"/>
  <c r="AT57"/>
  <c r="BB61"/>
  <c r="AX61"/>
  <c i="2" r="J32"/>
  <c i="1" r="AG56"/>
  <c r="BD55"/>
  <c r="BC61"/>
  <c r="AY61"/>
  <c r="BA55"/>
  <c r="BC55"/>
  <c r="BB55"/>
  <c r="AX55"/>
  <c r="BD61"/>
  <c r="AU57"/>
  <c r="BA61"/>
  <c r="AW61"/>
  <c r="AZ63"/>
  <c r="AV63"/>
  <c r="AT63"/>
  <c i="4" l="1" r="J43"/>
  <c r="J67"/>
  <c i="2" r="J41"/>
  <c i="1" r="AN56"/>
  <c r="AN59"/>
  <c r="AG57"/>
  <c r="AU55"/>
  <c r="AU54"/>
  <c i="8" r="J34"/>
  <c i="1" r="AG65"/>
  <c i="6" r="J32"/>
  <c i="1" r="AG62"/>
  <c i="7" r="J34"/>
  <c i="1" r="AG64"/>
  <c r="AZ55"/>
  <c r="AV55"/>
  <c r="AW55"/>
  <c r="BC54"/>
  <c r="W32"/>
  <c r="BA54"/>
  <c r="W30"/>
  <c r="BD54"/>
  <c r="W33"/>
  <c r="AY55"/>
  <c r="AZ61"/>
  <c r="AV61"/>
  <c r="AT61"/>
  <c r="BB54"/>
  <c r="W31"/>
  <c l="1" r="AN57"/>
  <c i="6" r="J41"/>
  <c i="8" r="J43"/>
  <c i="7" r="J43"/>
  <c i="1" r="AN62"/>
  <c r="AN64"/>
  <c r="AN65"/>
  <c r="AG55"/>
  <c r="AG63"/>
  <c r="AT55"/>
  <c r="AY54"/>
  <c r="AZ54"/>
  <c r="W29"/>
  <c r="AW54"/>
  <c r="AK30"/>
  <c r="AX54"/>
  <c l="1" r="AN55"/>
  <c r="AN63"/>
  <c r="AG61"/>
  <c r="AV54"/>
  <c r="AK29"/>
  <c l="1" r="AN61"/>
  <c r="AG54"/>
  <c r="AK26"/>
  <c r="AT54"/>
  <c r="AN54"/>
  <c l="1"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<sst xmlns="http://schemas.openxmlformats.org/spreadsheetml/2006/main">
  <si>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</si>
  <si>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</si>
  <si>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</si>
  <si>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</si>
  <si>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</si>
  <si>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{a2b9daac-ae17-457c-a5bf-c28e55160326}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</si>
  <si>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</si>
  <si>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</si>
  <si>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</si>
  <si>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</si>
  <si>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</si>
  <si>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</si>
  <si>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</si>
  <si>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</si>
  <si>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20220428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</si>
  <si>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</si>
  <si>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</si>
  <si>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a přístavba šaten u fotbalového hřiště, Lukavice</t>
  </si>
  <si>
    <t>KSO:</t>
  </si>
  <si>
    <t/>
  </si>
  <si>
    <t>CC-CZ:</t>
  </si>
  <si>
    <t>Místo:</t>
  </si>
  <si>
    <t>st. 339 a1180/1, Lukavice u Rychnova nad Kněžnou</t>
  </si>
  <si>
    <t>Datum:</t>
  </si>
  <si>
    <t>24. 3. 2022</t>
  </si>
  <si>
    <t>Zadavatel:</t>
  </si>
  <si>
    <t>IČ:</t>
  </si>
  <si>
    <t>00579301</t>
  </si>
  <si>
    <t>Obec Lukavice, č.p. 190, 516 03 Lukavice</t>
  </si>
  <si>
    <t>DIČ:</t>
  </si>
  <si>
    <t>Uchazeč:</t>
  </si>
  <si>
    <t>Vyplň údaj</t>
  </si>
  <si>
    <t>Projektant:</t>
  </si>
  <si>
    <t>Ing. Radek Zima</t>
  </si>
  <si>
    <t>True</t>
  </si>
  <si>
    <t>Zpracovatel:</t>
  </si>
  <si>
    <t>05985404</t>
  </si>
  <si>
    <t>BACing s.r.o.</t>
  </si>
  <si>
    <t>CZ05985404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</si>
  <si>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</si>
  <si>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</si>
  <si>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</si>
  <si>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</si>
  <si>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</si>
  <si>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</si>
  <si>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</si>
  <si>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</si>
  <si>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</si>
  <si>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</si>
  <si>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</si>
  <si>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</si>
  <si>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</si>
  <si>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</si>
  <si>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</si>
  <si>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</si>
  <si>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</si>
  <si>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</si>
  <si>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</si>
  <si>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</si>
  <si>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</si>
  <si>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</si>
  <si>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</si>
  <si>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</si>
  <si>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</si>
  <si>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</si>
  <si>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</si>
  <si>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</si>
  <si>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</si>
  <si>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</si>
  <si>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</si>
  <si>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</si>
  <si>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</si>
  <si>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</si>
  <si>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</si>
  <si>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</si>
  <si>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</si>
  <si>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</si>
  <si>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</si>
  <si>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</si>
  <si>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UN</t>
  </si>
  <si>
    <t>Uznatelné náklady</t>
  </si>
  <si>
    <t>STA</t>
  </si>
  <si>
    <t>1</t>
  </si>
  <si>
    <t>{7887d9f4-4082-4c5a-b654-f02e26fc5cab}</t>
  </si>
  <si>
    <t>2</t>
  </si>
  <si>
    <t>/</t>
  </si>
  <si>
    <t>D.1.1 UN</t>
  </si>
  <si>
    <t>Architektonicko - konstrukční řešení</t>
  </si>
  <si>
    <t>Soupis</t>
  </si>
  <si>
    <t>{510f83e2-64a8-4785-b8a9-c75dd1725598}</t>
  </si>
  <si>
    <t>D.1.4 UN</t>
  </si>
  <si>
    <t>Technika prostředí staveb</t>
  </si>
  <si>
    <t>{5ac2368d-15bf-4d83-8e7d-08b6512af5e3}</t>
  </si>
  <si>
    <t>D.1.4.1 UN</t>
  </si>
  <si>
    <t>Zdravotně technické instalace</t>
  </si>
  <si>
    <t>3</t>
  </si>
  <si>
    <t>{6ef90af2-6a3d-499d-9f58-71ab17cfd08d}</t>
  </si>
  <si>
    <t>D.1.4.2 UN</t>
  </si>
  <si>
    <t>Vytápění</t>
  </si>
  <si>
    <t>{78502251-3780-4d89-9ce6-4c911baf8c34}</t>
  </si>
  <si>
    <t>D.1.4.4 UN</t>
  </si>
  <si>
    <t>Elektroinstalace</t>
  </si>
  <si>
    <t>{f9426b54-e397-41f7-ab32-7c5c1658d729}</t>
  </si>
  <si>
    <t>NN</t>
  </si>
  <si>
    <t>Neuznatelné náklady</t>
  </si>
  <si>
    <t>{ce56650f-037e-46c4-80d2-0dcaa7e01aa1}</t>
  </si>
  <si>
    <t>D.1.1.NN</t>
  </si>
  <si>
    <t>{46fa38b1-5281-40c1-a507-a66b30af807b}</t>
  </si>
  <si>
    <t>D.1.4.</t>
  </si>
  <si>
    <t>{099c117e-72f9-4b0a-b853-457775772fe2}</t>
  </si>
  <si>
    <t>D.1.4.1 NN</t>
  </si>
  <si>
    <t>{a7f22c96-f051-424a-a627-d896a2abc293}</t>
  </si>
  <si>
    <t>D.1.4.4 NN</t>
  </si>
  <si>
    <t>{0bea636a-4999-4e29-bdef-0a954b0456fe}</t>
  </si>
  <si>
    <t>EPS150_tl80</t>
  </si>
  <si>
    <t>EPS 150 tl. 80</t>
  </si>
  <si>
    <t>m2</t>
  </si>
  <si>
    <t>115,15</t>
  </si>
  <si>
    <t>HI_v</t>
  </si>
  <si>
    <t>Hydroizolace vodorovné</t>
  </si>
  <si>
    <t>124,141</t>
  </si>
  <si>
    <t>KRYCÍ LIST SOUPISU PRACÍ</t>
  </si>
  <si>
    <t>ker_dlažba</t>
  </si>
  <si>
    <t>keramická dlažba</t>
  </si>
  <si>
    <t>167,93</t>
  </si>
  <si>
    <t>ker_obklad</t>
  </si>
  <si>
    <t>keramický obklad</t>
  </si>
  <si>
    <t>98,217</t>
  </si>
  <si>
    <t>ker_sokl</t>
  </si>
  <si>
    <t>keramický sokl</t>
  </si>
  <si>
    <t>m</t>
  </si>
  <si>
    <t>125,55</t>
  </si>
  <si>
    <t>Ker_sokl_schod</t>
  </si>
  <si>
    <t>keramický sokl schodiště</t>
  </si>
  <si>
    <t>8</t>
  </si>
  <si>
    <t>Objekt:</t>
  </si>
  <si>
    <t>krov</t>
  </si>
  <si>
    <t>m3</t>
  </si>
  <si>
    <t>0,977</t>
  </si>
  <si>
    <t>UN - Uznatelné náklady</t>
  </si>
  <si>
    <t>KZS_APU</t>
  </si>
  <si>
    <t>299,8</t>
  </si>
  <si>
    <t>Soupis:</t>
  </si>
  <si>
    <t>KZS_EPS140</t>
  </si>
  <si>
    <t>KZS EPS 140</t>
  </si>
  <si>
    <t>243,068</t>
  </si>
  <si>
    <t>D.1.1 UN - Architektonicko - konstrukční řešení</t>
  </si>
  <si>
    <t>KZS_LO</t>
  </si>
  <si>
    <t>lišta nadpražní</t>
  </si>
  <si>
    <t>35,7</t>
  </si>
  <si>
    <t>KZS_LR</t>
  </si>
  <si>
    <t>lišta rohová</t>
  </si>
  <si>
    <t>108,3</t>
  </si>
  <si>
    <t>KZS_LZ</t>
  </si>
  <si>
    <t>KZS lišta zakládací</t>
  </si>
  <si>
    <t>45,72</t>
  </si>
  <si>
    <t>KZS_PL</t>
  </si>
  <si>
    <t>parapetní lišta</t>
  </si>
  <si>
    <t>27,6</t>
  </si>
  <si>
    <t>KZS_XPS140</t>
  </si>
  <si>
    <t>KZS XPS 140</t>
  </si>
  <si>
    <t>lešení</t>
  </si>
  <si>
    <t>308</t>
  </si>
  <si>
    <t>malba</t>
  </si>
  <si>
    <t>672,406</t>
  </si>
  <si>
    <t>mříže_zábradlí</t>
  </si>
  <si>
    <t>mříže zábradlí</t>
  </si>
  <si>
    <t>31,41</t>
  </si>
  <si>
    <t>Nátěr_B13</t>
  </si>
  <si>
    <t>Nátěr stávajících konstrukcí</t>
  </si>
  <si>
    <t>57,975</t>
  </si>
  <si>
    <t>Nátěr_B14</t>
  </si>
  <si>
    <t>Nátěr nových konstrukcí</t>
  </si>
  <si>
    <t>30</t>
  </si>
  <si>
    <t>OM_nove_zdivo</t>
  </si>
  <si>
    <t>omítk nové zdivo</t>
  </si>
  <si>
    <t>205,418</t>
  </si>
  <si>
    <t>OM_stav_zdivo</t>
  </si>
  <si>
    <t>OM stávající zdivo</t>
  </si>
  <si>
    <t>344,335</t>
  </si>
  <si>
    <t>or</t>
  </si>
  <si>
    <t>ornice</t>
  </si>
  <si>
    <t>18</t>
  </si>
  <si>
    <t>parapet</t>
  </si>
  <si>
    <t>perlinka</t>
  </si>
  <si>
    <t>549,753</t>
  </si>
  <si>
    <t>R</t>
  </si>
  <si>
    <t>rýha</t>
  </si>
  <si>
    <t>10,924</t>
  </si>
  <si>
    <t>R_II</t>
  </si>
  <si>
    <t>rýha II</t>
  </si>
  <si>
    <t>2,866</t>
  </si>
  <si>
    <t>SDK_podhled_I</t>
  </si>
  <si>
    <t>SDK podhled</t>
  </si>
  <si>
    <t>12,64</t>
  </si>
  <si>
    <t>SDK_podhled_II</t>
  </si>
  <si>
    <t>SDK podhled II</t>
  </si>
  <si>
    <t>85,07</t>
  </si>
  <si>
    <t>SDK_podhledH2_I</t>
  </si>
  <si>
    <t>SDK podhled H2 _ I</t>
  </si>
  <si>
    <t>4,77</t>
  </si>
  <si>
    <t>SDK_podhledH2_II</t>
  </si>
  <si>
    <t>SDK H2 podhled _ II</t>
  </si>
  <si>
    <t>16,19</t>
  </si>
  <si>
    <t>SCH3_střecha</t>
  </si>
  <si>
    <t>střecha</t>
  </si>
  <si>
    <t>21,207</t>
  </si>
  <si>
    <t>sloupy</t>
  </si>
  <si>
    <t>0,324</t>
  </si>
  <si>
    <t>strop_1NP</t>
  </si>
  <si>
    <t>strop 1NP</t>
  </si>
  <si>
    <t>102,2</t>
  </si>
  <si>
    <t>špaleta</t>
  </si>
  <si>
    <t>114,2</t>
  </si>
  <si>
    <t>zárubně</t>
  </si>
  <si>
    <t>33,95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</si>
  <si>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</si>
  <si>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</si>
  <si>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</si>
  <si>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</si>
  <si>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</si>
  <si>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</si>
  <si>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</si>
  <si>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</si>
  <si>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</si>
  <si>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</si>
  <si>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</si>
  <si>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</si>
  <si>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</si>
  <si>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</si>
  <si>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</si>
  <si>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</si>
  <si>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725 - Zdravotechnika - zařizovací předměty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</si>
  <si>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</si>
  <si>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</si>
  <si>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</si>
  <si>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</si>
  <si>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</si>
  <si>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766P - Plastové výplně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</si>
  <si>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</si>
  <si>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</si>
  <si>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</si>
  <si>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</si>
  <si>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</si>
  <si>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</si>
  <si>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</si>
  <si>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</si>
  <si>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</si>
  <si>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</si>
  <si>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</si>
  <si>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</si>
  <si>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</si>
  <si>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</si>
  <si>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</si>
  <si>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</si>
  <si>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</si>
  <si>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</si>
  <si>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</si>
  <si>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</si>
  <si>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</si>
  <si>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</si>
  <si>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</si>
  <si>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</si>
  <si>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</si>
  <si>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</si>
  <si>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</si>
  <si>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</si>
  <si>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CS ÚRS 2021 02</t>
  </si>
  <si>
    <t>4</t>
  </si>
  <si>
    <t>-1997601629</t>
  </si>
  <si>
    <t>Online PSC</t>
  </si>
  <si>
    <t>https://podminky.urs.cz/item/CS_URS_2021_02/113106123</t>
  </si>
  <si>
    <t>VV</t>
  </si>
  <si>
    <t>D.1.1.01 Technická zpráva</t>
  </si>
  <si>
    <t>4.3. Zemní práce</t>
  </si>
  <si>
    <t>D.1.1.09 Základy NS</t>
  </si>
  <si>
    <t>obkopání budovy pro zatažení tepelné izolace pod terén</t>
  </si>
  <si>
    <t>(12,1+10,135)*2*0,5</t>
  </si>
  <si>
    <t>Součet</t>
  </si>
  <si>
    <t>121151103</t>
  </si>
  <si>
    <t>Sejmutí ornice strojně při souvislé ploše do 100 m2, tl. vrstvy do 200 mm</t>
  </si>
  <si>
    <t>-1801908731</t>
  </si>
  <si>
    <t>https://podminky.urs.cz/item/CS_URS_2021_02/121151103</t>
  </si>
  <si>
    <t>3*6</t>
  </si>
  <si>
    <t>132212111</t>
  </si>
  <si>
    <t>Hloubení rýh šířky do 800 mm ručně zapažených i nezapažených, s urovnáním dna do předepsaného profilu a spádu v hornině třídy těžitelnosti I skupiny 3 soudržných</t>
  </si>
  <si>
    <t>511588149</t>
  </si>
  <si>
    <t>https://podminky.urs.cz/item/CS_URS_2021_02/132212111</t>
  </si>
  <si>
    <t>(12,1+10,135)*2*0,5*0,4</t>
  </si>
  <si>
    <t>6,15*0,3*1,1</t>
  </si>
  <si>
    <t>132251101</t>
  </si>
  <si>
    <t>Hloubení nezapažených rýh šířky do 800 mm strojně s urovnáním dna do předepsaného profilu a spádu v hornině třídy těžitelnosti I skupiny 3 do 20 m3</t>
  </si>
  <si>
    <t>1758615568</t>
  </si>
  <si>
    <t>https://podminky.urs.cz/item/CS_URS_2021_02/132251101</t>
  </si>
  <si>
    <t>(2,785+5,67+2,785)*0,3*0,85</t>
  </si>
  <si>
    <t>5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</si>
  <si>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</si>
  <si>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</si>
  <si>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2034526980</t>
  </si>
  <si>
    <t>https://podminky.urs.cz/item/CS_URS_2021_02/162251102</t>
  </si>
  <si>
    <t>or*0,2</t>
  </si>
  <si>
    <t>6</t>
  </si>
  <si>
    <t>171251201</t>
  </si>
  <si>
    <t>Uložení sypaniny na skládky nebo meziskládky bez hutnění s upravením uložené sypaniny do předepsaného tvaru</t>
  </si>
  <si>
    <t>803820321</t>
  </si>
  <si>
    <t>https://podminky.urs.cz/item/CS_URS_2021_02/171251201</t>
  </si>
  <si>
    <t>7</t>
  </si>
  <si>
    <t>174101101</t>
  </si>
  <si>
    <t>Zásyp sypaninou z jakékoliv horniny strojně s uložením výkopku ve vrstvách se zhutněním jam, šachet, rýh nebo kolem objektů v těchto vykopávkách</t>
  </si>
  <si>
    <t>-24912992</t>
  </si>
  <si>
    <t>https://podminky.urs.cz/item/CS_URS_2021_02/174101101</t>
  </si>
  <si>
    <t>55,4*0,5*0,4</t>
  </si>
  <si>
    <t>D.1.1.10 Půdorys 1.NP - NS</t>
  </si>
  <si>
    <t>(1,9+6,45+2,75)*0,4*1</t>
  </si>
  <si>
    <t>-(1,9+6,45+2,75)*0,3*1</t>
  </si>
  <si>
    <t>M</t>
  </si>
  <si>
    <t>58343810</t>
  </si>
  <si>
    <t>kamenivo drcené hrubé frakce 4/8</t>
  </si>
  <si>
    <t>t</t>
  </si>
  <si>
    <t>-1867194318</t>
  </si>
  <si>
    <t>https://podminky.urs.cz/item/CS_URS_2021_02/58343810</t>
  </si>
  <si>
    <t>(55,4*0,5*0,4)*1,8</t>
  </si>
  <si>
    <t>9</t>
  </si>
  <si>
    <t>181951112</t>
  </si>
  <si>
    <t>Úprava pláně vyrovnáním výškových rozdílů strojně v hornině třídy těžitelnosti I, skupiny 1 až 3 se zhutněním</t>
  </si>
  <si>
    <t>-1307608874</t>
  </si>
  <si>
    <t>https://podminky.urs.cz/item/CS_URS_2021_02/181951112</t>
  </si>
  <si>
    <t>Zakládání</t>
  </si>
  <si>
    <t>10</t>
  </si>
  <si>
    <t>271532212</t>
  </si>
  <si>
    <t>Podsyp pod základové konstrukce se zhutněním a urovnáním povrchu z kameniva hrubého, frakce 16 - 32 mm</t>
  </si>
  <si>
    <t>-302924506</t>
  </si>
  <si>
    <t>https://podminky.urs.cz/item/CS_URS_2021_02/271532212</t>
  </si>
  <si>
    <t>4.4. Základy</t>
  </si>
  <si>
    <t>D.1.1.16 Výpis skladeb</t>
  </si>
  <si>
    <t>Skladba P2</t>
  </si>
  <si>
    <t>2,785*5,67*0,05</t>
  </si>
  <si>
    <t>11</t>
  </si>
  <si>
    <t>273313611</t>
  </si>
  <si>
    <t>Základy z betonu prostého desky z betonu kamenem neprokládaného tř. C 16/20</t>
  </si>
  <si>
    <t>1843214712</t>
  </si>
  <si>
    <t>https://podminky.urs.cz/item/CS_URS_2021_02/273313611</t>
  </si>
  <si>
    <t>2,785*5,67*0,08</t>
  </si>
  <si>
    <t>12</t>
  </si>
  <si>
    <t>273351121</t>
  </si>
  <si>
    <t>Bednění základů desek zřízení</t>
  </si>
  <si>
    <t>753749089</t>
  </si>
  <si>
    <t>https://podminky.urs.cz/item/CS_URS_2021_02/273351121</t>
  </si>
  <si>
    <t>(2,785+5,67+2,785)*0,2</t>
  </si>
  <si>
    <t>13</t>
  </si>
  <si>
    <t>273351122</t>
  </si>
  <si>
    <t>Bednění základů desek odstranění</t>
  </si>
  <si>
    <t>266342681</t>
  </si>
  <si>
    <t>https://podminky.urs.cz/item/CS_URS_2021_02/273351122</t>
  </si>
  <si>
    <t>14</t>
  </si>
  <si>
    <t>273362021</t>
  </si>
  <si>
    <t>Výztuž základů desek ze svařovaných sítí z drátů typu KARI</t>
  </si>
  <si>
    <t>1558999724</t>
  </si>
  <si>
    <t>https://podminky.urs.cz/item/CS_URS_2021_02/273362021</t>
  </si>
  <si>
    <t>Kari síť 100/100/6 - 4,44 kg/m2</t>
  </si>
  <si>
    <t>2,785*5,67*4,44*1,25*0,001</t>
  </si>
  <si>
    <t>274313611</t>
  </si>
  <si>
    <t>Základy z betonu prostého pasy betonu kamenem neprokládaného tř. C 16/20</t>
  </si>
  <si>
    <t>-494207766</t>
  </si>
  <si>
    <t>https://podminky.urs.cz/item/CS_URS_2021_02/274313611</t>
  </si>
  <si>
    <t>(2,785+5,67+2,785)*0,3*0,6</t>
  </si>
  <si>
    <t>6,15*0,25*1,1</t>
  </si>
  <si>
    <t>16</t>
  </si>
  <si>
    <t>274313619R</t>
  </si>
  <si>
    <t>Kompletní provedení spřažení nového a stávajícího základového pasu - navrtání, výztuž R10, dl. 200 mm</t>
  </si>
  <si>
    <t>kus</t>
  </si>
  <si>
    <t>-2010212740</t>
  </si>
  <si>
    <t>17</t>
  </si>
  <si>
    <t>279113132</t>
  </si>
  <si>
    <t>Základové zdi z tvárnic ztraceného bednění včetně výplně z betonu bez zvláštních nároků na vliv prostředí třídy C 16/20, tloušťky zdiva přes 150 do 200 mm</t>
  </si>
  <si>
    <t>-128779765</t>
  </si>
  <si>
    <t>https://podminky.urs.cz/item/CS_URS_2021_02/279113132</t>
  </si>
  <si>
    <t>(2,785+5,67+2,785)*0,25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</si>
  <si>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</si>
  <si>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</si>
  <si>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1908822827</t>
  </si>
  <si>
    <t>https://podminky.urs.cz/item/CS_URS_2021_02/279361821</t>
  </si>
  <si>
    <t>R8 - 0,4 kg/bm</t>
  </si>
  <si>
    <t>(2,785+5,67+2,785)*0,4*2*1,2*0,001*2</t>
  </si>
  <si>
    <t>Svislé a kompletní konstrukce</t>
  </si>
  <si>
    <t>19</t>
  </si>
  <si>
    <t>310237251</t>
  </si>
  <si>
    <t>Zazdívka otvorů ve zdivu nadzákladovém cihlami pálenými plochy přes 0,09 m2 do 0,25 m2, ve zdi tl. přes 300 do 450 mm</t>
  </si>
  <si>
    <t>-997540714</t>
  </si>
  <si>
    <t>https://podminky.urs.cz/item/CS_URS_2021_02/310237251</t>
  </si>
  <si>
    <t>D.1.1.06 Pohled SV, JV - stávající stav</t>
  </si>
  <si>
    <t>"B10" 5</t>
  </si>
  <si>
    <t>"B11" 1</t>
  </si>
  <si>
    <t>20</t>
  </si>
  <si>
    <t>311272031</t>
  </si>
  <si>
    <t>Zdivo z pórobetonových tvárnic na tenké maltové lože, tl. zdiva 200 mm pevnost tvárnic přes P2 do P4, objemová hmotnost přes 450 do 600 kg/m3 hladkých</t>
  </si>
  <si>
    <t>1010928338</t>
  </si>
  <si>
    <t>https://podminky.urs.cz/item/CS_URS_2021_02/311272031</t>
  </si>
  <si>
    <t>4.5. Svislé nosné nosné konstrukce</t>
  </si>
  <si>
    <t>"štíty" 2*13</t>
  </si>
  <si>
    <t>311272231</t>
  </si>
  <si>
    <t>Zdivo z pórobetonových tvárnic na tenké maltové lože, tl. zdiva 300 mm pevnost tvárnic přes P2 do P4, objemová hmotnost přes 450 do 600 kg/m3 hladkých</t>
  </si>
  <si>
    <t>-1026928004</t>
  </si>
  <si>
    <t>https://podminky.urs.cz/item/CS_URS_2021_02/311272231</t>
  </si>
  <si>
    <t>D.1.1.10 Půdorys 1.NP - nový stav</t>
  </si>
  <si>
    <t>6,45*2,6-1,05*2,1*2-0,9*0,6*2</t>
  </si>
  <si>
    <t>22</t>
  </si>
  <si>
    <t>311272331</t>
  </si>
  <si>
    <t>Zdivo z pórobetonových tvárnic na tenké maltové lože, tl. zdiva 375 mm pevnost tvárnic přes P2 do P4, objemová hmotnost přes 450 do 600 kg/m3 hladkých</t>
  </si>
  <si>
    <t>136558280</t>
  </si>
  <si>
    <t>https://podminky.urs.cz/item/CS_URS_2021_02/311272331</t>
  </si>
  <si>
    <t>3,7*2,6-1,8*1,3</t>
  </si>
  <si>
    <t>0,85*0,6</t>
  </si>
  <si>
    <t>23</t>
  </si>
  <si>
    <t>317142422</t>
  </si>
  <si>
    <t>Překlady nenosné z pórobetonu osazené do tenkého maltového lože, výšky do 250 mm, šířky překladu 100 mm, délky překladu přes 1000 do 1250 mm</t>
  </si>
  <si>
    <t>-656671091</t>
  </si>
  <si>
    <t>https://podminky.urs.cz/item/CS_URS_2021_02/317142422</t>
  </si>
  <si>
    <t>"e" 4</t>
  </si>
  <si>
    <t>Mezisoučet</t>
  </si>
  <si>
    <t>D.1.1.11 Půdorys 2.NP - nový stav</t>
  </si>
  <si>
    <t>"f" 6</t>
  </si>
  <si>
    <t>24</t>
  </si>
  <si>
    <t>317143451</t>
  </si>
  <si>
    <t>Překlady nosné z pórobetonu osazené do tenkého maltového lože, pro zdi tl. 300 mm, délky překladu do 1300 mm</t>
  </si>
  <si>
    <t>-146531813</t>
  </si>
  <si>
    <t>https://podminky.urs.cz/item/CS_URS_2021_02/317143451</t>
  </si>
  <si>
    <t>"b" 2</t>
  </si>
  <si>
    <t>25</t>
  </si>
  <si>
    <t>317143452</t>
  </si>
  <si>
    <t>Překlady nosné z pórobetonu osazené do tenkého maltového lože, pro zdi tl. 300 mm, délky překladu přes 1300 do 1500 mm</t>
  </si>
  <si>
    <t>132644619</t>
  </si>
  <si>
    <t>https://podminky.urs.cz/item/CS_URS_2021_02/317143452</t>
  </si>
  <si>
    <t>"a" 2</t>
  </si>
  <si>
    <t>26</t>
  </si>
  <si>
    <t>317143465</t>
  </si>
  <si>
    <t>Překlady nosné z pórobetonu osazené do tenkého maltového lože, pro zdi tl. 375 mm, délky překladu přes 2100 do 2400 mm</t>
  </si>
  <si>
    <t>-962817560</t>
  </si>
  <si>
    <t>https://podminky.urs.cz/item/CS_URS_2021_02/317143465</t>
  </si>
  <si>
    <t>"d" 1</t>
  </si>
  <si>
    <t>27</t>
  </si>
  <si>
    <t>317168052</t>
  </si>
  <si>
    <t>Překlady keramické vysoké osazené do maltového lože, šířky překladu 70 mm výšky 238 mm, délky 1250 mm</t>
  </si>
  <si>
    <t>1843817649</t>
  </si>
  <si>
    <t>https://podminky.urs.cz/item/CS_URS_2021_02/317168052</t>
  </si>
  <si>
    <t>"c" 3</t>
  </si>
  <si>
    <t>28</t>
  </si>
  <si>
    <t>342272225</t>
  </si>
  <si>
    <t>Příčky z pórobetonových tvárnic hladkých na tenké maltové lože objemová hmotnost do 500 kg/m3, tloušťka příčky 100 mm</t>
  </si>
  <si>
    <t>2103675133</t>
  </si>
  <si>
    <t>https://podminky.urs.cz/item/CS_URS_2021_02/342272225</t>
  </si>
  <si>
    <t>(2,2*2+2,75*3+1,8)*2,5-0,7*1,97*2-0,8*1,97-0,6*1,97</t>
  </si>
  <si>
    <t>(0,2+2,3+3,6+0,9*2+6,4+3,7+1,8+3,8+0,9*3)*2,6-0,6*1,97-0,7*1,97*5</t>
  </si>
  <si>
    <t>Komunikace pozemní</t>
  </si>
  <si>
    <t>29</t>
  </si>
  <si>
    <t>564851111</t>
  </si>
  <si>
    <t>Podklad ze štěrkodrti ŠD s rozprostřením a zhutněním, po zhutnění tl. 150 mm</t>
  </si>
  <si>
    <t>1655661351</t>
  </si>
  <si>
    <t>https://podminky.urs.cz/item/CS_URS_2021_02/564851111</t>
  </si>
  <si>
    <t>D.1.1.15 Zpevněné plochy</t>
  </si>
  <si>
    <t>5,475*1,2+9,515*1,956</t>
  </si>
  <si>
    <t>579211112</t>
  </si>
  <si>
    <t>Venkovní lité pryžové povrchy na betonový podklad jednovrstvé tloušťky 13 mm s impregnací podkladu, prováděné ručně plochy do 300 m2 jedna barva ostatní</t>
  </si>
  <si>
    <t>CS ÚRS 2020 02</t>
  </si>
  <si>
    <t>-324043116</t>
  </si>
  <si>
    <t>Skladba PO4, PO5</t>
  </si>
  <si>
    <t>"1.09" 2,7+2,4</t>
  </si>
  <si>
    <t>D.1.1.10 Půdorys 2.NP - nový stav</t>
  </si>
  <si>
    <t>"2.09" 18,37</t>
  </si>
  <si>
    <t>"2.10" 2,9</t>
  </si>
  <si>
    <t>schodiště</t>
  </si>
  <si>
    <t>17,6*(0,28+0,175)*1*1,15</t>
  </si>
  <si>
    <t>31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</si>
  <si>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</si>
  <si>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</si>
  <si>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1726876387</t>
  </si>
  <si>
    <t>https://podminky.urs.cz/item/CS_URS_2021_02/596211110</t>
  </si>
  <si>
    <t>32</t>
  </si>
  <si>
    <t>59245015</t>
  </si>
  <si>
    <t>dlažba zámková tvaru I 200x165x60mm přírodní</t>
  </si>
  <si>
    <t>73463759</t>
  </si>
  <si>
    <t>https://podminky.urs.cz/item/CS_URS_2021_02/59245015</t>
  </si>
  <si>
    <t>25,181*1,1 'Přepočtené koeficientem množství</t>
  </si>
  <si>
    <t>Úpravy povrchů, podlahy a osazování výplní</t>
  </si>
  <si>
    <t>33</t>
  </si>
  <si>
    <t>611131121</t>
  </si>
  <si>
    <t>Podkladní a spojovací vrstva vnitřních omítaných ploch penetrace disperzní nanášená ručně stropů</t>
  </si>
  <si>
    <t>973716811</t>
  </si>
  <si>
    <t>https://podminky.urs.cz/item/CS_URS_2021_02/611131121</t>
  </si>
  <si>
    <t>34</t>
  </si>
  <si>
    <t>611142001</t>
  </si>
  <si>
    <t>Potažení vnitřních ploch pletivem v ploše nebo pruzích, na plném podkladu sklovláknitým vtlačením do tmelu stropů</t>
  </si>
  <si>
    <t>1378043381</t>
  </si>
  <si>
    <t>https://podminky.urs.cz/item/CS_URS_2021_02/611142001</t>
  </si>
  <si>
    <t>35</t>
  </si>
  <si>
    <t>611311135</t>
  </si>
  <si>
    <t>Potažení vnitřních ploch vápenným štukem tloušťky do 3 mm schodišťových konstrukcí stropů, stěn, ramen nebo nosníků</t>
  </si>
  <si>
    <t>-1559860573</t>
  </si>
  <si>
    <t>https://podminky.urs.cz/item/CS_URS_2021_02/611311135</t>
  </si>
  <si>
    <t>36</t>
  </si>
  <si>
    <t>611315412</t>
  </si>
  <si>
    <t>Oprava vápenné omítky vnitřních ploch hladké, tloušťky do 20 mm stropů, v rozsahu opravované plochy přes 10 do 30%</t>
  </si>
  <si>
    <t>344119463</t>
  </si>
  <si>
    <t>https://podminky.urs.cz/item/CS_URS_2021_02/611315412</t>
  </si>
  <si>
    <t>D.1.1.16 výpis skladeb</t>
  </si>
  <si>
    <t>PO3</t>
  </si>
  <si>
    <t>"1.01" 6,37</t>
  </si>
  <si>
    <t>"1.02" 1,98</t>
  </si>
  <si>
    <t>"1.03" 4,66</t>
  </si>
  <si>
    <t>"1.04" 1,89</t>
  </si>
  <si>
    <t>"1.05" 2,88</t>
  </si>
  <si>
    <t>"1.06" 3,32</t>
  </si>
  <si>
    <t>"1.07" 4,66</t>
  </si>
  <si>
    <t>"1.08" 67,86</t>
  </si>
  <si>
    <t>"1.09" 8,58</t>
  </si>
  <si>
    <t>37</t>
  </si>
  <si>
    <t>612131121</t>
  </si>
  <si>
    <t>Podkladní a spojovací vrstva vnitřních omítaných ploch penetrace disperzní nanášená ručně stěn</t>
  </si>
  <si>
    <t>-1942109284</t>
  </si>
  <si>
    <t>https://podminky.urs.cz/item/CS_URS_2021_02/612131121</t>
  </si>
  <si>
    <t>((2,2*2+2,75*2+1,8)*2,5-0,7*1,97*2-0,8*1,97)*2 +(0,7+1,97*2)*0,3*2+(0,8+1,97*2)*0,3*2</t>
  </si>
  <si>
    <t>(1,9+6,45+2,75)*2,5-0,7*1,97-0,9*2,075*2-0,6*1,97+(0,7+1,97*2)*0,3+(0,9+2,075*2)*0,3*2+(0,6+1,97*2)*0,3</t>
  </si>
  <si>
    <t>(0,2+2,3+3,5*2+3,9+1,8*2+3,9+0,9*3)*2,6*2</t>
  </si>
  <si>
    <t>38</t>
  </si>
  <si>
    <t>612142001</t>
  </si>
  <si>
    <t>Potažení vnitřních ploch pletivem v ploše nebo pruzích, na plném podkladu sklovláknitým vtlačením do tmelu stěn</t>
  </si>
  <si>
    <t>-1211990426</t>
  </si>
  <si>
    <t>https://podminky.urs.cz/item/CS_URS_2021_02/612142001</t>
  </si>
  <si>
    <t>39</t>
  </si>
  <si>
    <t>612311131</t>
  </si>
  <si>
    <t>Potažení vnitřních ploch vápenným štukem tloušťky do 3 mm svislých konstrukcí stěn</t>
  </si>
  <si>
    <t>-442974834</t>
  </si>
  <si>
    <t>https://podminky.urs.cz/item/CS_URS_2021_02/612311131</t>
  </si>
  <si>
    <t>-ker_obklad</t>
  </si>
  <si>
    <t>40</t>
  </si>
  <si>
    <t>612315412</t>
  </si>
  <si>
    <t>Oprava vápenné omítky vnitřních ploch hladké, tloušťky do 20 mm stěn, v rozsahu opravované plochy přes 10 do 30%</t>
  </si>
  <si>
    <t>825986997</t>
  </si>
  <si>
    <t>https://podminky.urs.cz/item/CS_URS_2021_02/612315412</t>
  </si>
  <si>
    <t>"1.01" 7*2,5</t>
  </si>
  <si>
    <t>"1.02" 6,2*2,5</t>
  </si>
  <si>
    <t>"1.03"2,5*2,5</t>
  </si>
  <si>
    <t>"1.04"1,8*2,5</t>
  </si>
  <si>
    <t>"1.07" (1,5+2,8)*2,5</t>
  </si>
  <si>
    <t>"1.08" 35,5*2,5</t>
  </si>
  <si>
    <t>"schodiště" 11,95*5,1</t>
  </si>
  <si>
    <t>"2.01" 8,7*2,6</t>
  </si>
  <si>
    <t>"2.03" 22,6*2,6</t>
  </si>
  <si>
    <t>"2.05" 22,6*2,6</t>
  </si>
  <si>
    <t>41</t>
  </si>
  <si>
    <t>619991011</t>
  </si>
  <si>
    <t>Zakrytí vnitřních ploch před znečištěním včetně pozdějšího odkrytí konstrukcí a prvků obalením fólií a přelepením páskou</t>
  </si>
  <si>
    <t>-1132577729</t>
  </si>
  <si>
    <t>https://podminky.urs.cz/item/CS_URS_2021_02/619991011</t>
  </si>
  <si>
    <t>51,53</t>
  </si>
  <si>
    <t>42</t>
  </si>
  <si>
    <t>621131121</t>
  </si>
  <si>
    <t>Podkladní a spojovací vrstva vnějších omítaných ploch penetrace nanášená ručně podhledů</t>
  </si>
  <si>
    <t>-384715895</t>
  </si>
  <si>
    <t>https://podminky.urs.cz/item/CS_URS_2021_02/621131121</t>
  </si>
  <si>
    <t>43</t>
  </si>
  <si>
    <t>621142001</t>
  </si>
  <si>
    <t>Potažení vnějších ploch pletivem v ploše nebo pruzích, na plném podkladu sklovláknitým vtlačením do tmelu podhledů</t>
  </si>
  <si>
    <t>-481405276</t>
  </si>
  <si>
    <t>https://podminky.urs.cz/item/CS_URS_2021_02/621142001</t>
  </si>
  <si>
    <t>44</t>
  </si>
  <si>
    <t>621151011</t>
  </si>
  <si>
    <t>Penetrační nátěr vnějších pastovitých tenkovrstvých omítek silikátový paropropustný podhledů</t>
  </si>
  <si>
    <t>-1964559149</t>
  </si>
  <si>
    <t>https://podminky.urs.cz/item/CS_URS_2021_02/621151011</t>
  </si>
  <si>
    <t>45</t>
  </si>
  <si>
    <t>621541032</t>
  </si>
  <si>
    <t>Omítka tenkovrstvá silikonsilikátová vnějších ploch probarvená bez penetrace, zatíraná (škrábaná), tloušťky 3,0 mm podhledů</t>
  </si>
  <si>
    <t>-1339492060</t>
  </si>
  <si>
    <t>https://podminky.urs.cz/item/CS_URS_2021_02/621541032</t>
  </si>
  <si>
    <t>SCH2</t>
  </si>
  <si>
    <t>46</t>
  </si>
  <si>
    <t>622131121</t>
  </si>
  <si>
    <t>Podkladní a spojovací vrstva vnějších omítaných ploch penetrace nanášená ručně stěn</t>
  </si>
  <si>
    <t>-1748180153</t>
  </si>
  <si>
    <t>https://podminky.urs.cz/item/CS_URS_2021_02/622131121</t>
  </si>
  <si>
    <t>špaleta*0,2</t>
  </si>
  <si>
    <t>47</t>
  </si>
  <si>
    <t>622151011</t>
  </si>
  <si>
    <t>Penetrační nátěr vnějších pastovitých tenkovrstvých omítek silikátový paropropustný stěn</t>
  </si>
  <si>
    <t>1756284351</t>
  </si>
  <si>
    <t>https://podminky.urs.cz/item/CS_URS_2021_02/622151011</t>
  </si>
  <si>
    <t>48</t>
  </si>
  <si>
    <t>622151021</t>
  </si>
  <si>
    <t>Penetrační nátěr vnějších pastovitých tenkovrstvých omítek mozaikových akrylátový stěn</t>
  </si>
  <si>
    <t>1114398685</t>
  </si>
  <si>
    <t>https://podminky.urs.cz/item/CS_URS_2021_02/622151021</t>
  </si>
  <si>
    <t>4.14. Úpravy povrchů</t>
  </si>
  <si>
    <t xml:space="preserve">D.1.1.13 Pohled SZ, JZ  nový stav</t>
  </si>
  <si>
    <t>D.1.1.14 Pohled JV, SV nový stav</t>
  </si>
  <si>
    <t>(12,38+10,48)*2*0,5</t>
  </si>
  <si>
    <t>49</t>
  </si>
  <si>
    <t>622211031</t>
  </si>
  <si>
    <t>Montáž kontaktního zateplení lepením a mechanickým kotvením z polystyrenových desek na vnější stěny, na podklad betonový nebo z lehčeného betonu, z tvárnic keramických nebo vápenopískových, tloušťky desek přes 120 do 160 mm</t>
  </si>
  <si>
    <t>-808552613</t>
  </si>
  <si>
    <t>https://podminky.urs.cz/item/CS_URS_2021_02/622211031</t>
  </si>
  <si>
    <t>SO2, SO3</t>
  </si>
  <si>
    <t>pohled severozápadní</t>
  </si>
  <si>
    <t>12,38*5,53-1,2*1,35*2-1,05*2,1*2-0,9*0,6*2-1,2*1,35*2+3,3*2,4*2-1,05*2,1*2</t>
  </si>
  <si>
    <t>pohled jihozápadní</t>
  </si>
  <si>
    <t>63,9-1,8*1,35</t>
  </si>
  <si>
    <t>pohled jihovýchodní</t>
  </si>
  <si>
    <t>12,38*5,53-1,8*1,3*3-1,8*1,35*3</t>
  </si>
  <si>
    <t>pohled severovýchodní</t>
  </si>
  <si>
    <t>63,9-1,8*1,8*1,35</t>
  </si>
  <si>
    <t>SO1</t>
  </si>
  <si>
    <t>(12,38+10,48)*2*1</t>
  </si>
  <si>
    <t>50</t>
  </si>
  <si>
    <t>28375951</t>
  </si>
  <si>
    <t>deska EPS 70 fasádní λ=0,039 tl 140mm</t>
  </si>
  <si>
    <t>706773271</t>
  </si>
  <si>
    <t>https://podminky.urs.cz/item/CS_URS_2021_02/28375951</t>
  </si>
  <si>
    <t>243,068*1,05 'Přepočtené koeficientem množství</t>
  </si>
  <si>
    <t>51</t>
  </si>
  <si>
    <t>28376424</t>
  </si>
  <si>
    <t>deska z polystyrénu XPS, hrana polodrážková a hladký povrch 300kPA tl 140mm</t>
  </si>
  <si>
    <t>-1312220270</t>
  </si>
  <si>
    <t>https://podminky.urs.cz/item/CS_URS_2021_02/28376424</t>
  </si>
  <si>
    <t>45,72*1,05 'Přepočtené koeficientem množství</t>
  </si>
  <si>
    <t>52</t>
  </si>
  <si>
    <t>622212001</t>
  </si>
  <si>
    <t>Montáž kontaktního zateplení vnějšího ostění, nadpraží nebo parapetu lepením z polystyrenových desek nebo z kombinovaných desek hloubky špalet do 200 mm, tloušťky desek do 40 mm</t>
  </si>
  <si>
    <t>-722587649</t>
  </si>
  <si>
    <t>https://podminky.urs.cz/item/CS_URS_2021_02/622212001</t>
  </si>
  <si>
    <t>špalety</t>
  </si>
  <si>
    <t>parapety</t>
  </si>
  <si>
    <t>53</t>
  </si>
  <si>
    <t>28376012</t>
  </si>
  <si>
    <t>deska perimetrická fasádní soklová 150kPa λ=0,035 tl 40mm</t>
  </si>
  <si>
    <t>1507704018</t>
  </si>
  <si>
    <t>https://podminky.urs.cz/item/CS_URS_2021_02/28376012</t>
  </si>
  <si>
    <t>parapet*0,2</t>
  </si>
  <si>
    <t>28,36*1,05 'Přepočtené koeficientem množství</t>
  </si>
  <si>
    <t>54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</si>
  <si>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</si>
  <si>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</si>
  <si>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-734457569</t>
  </si>
  <si>
    <t>https://podminky.urs.cz/item/CS_URS_2021_02/622251101</t>
  </si>
  <si>
    <t>55</t>
  </si>
  <si>
    <t>622252001</t>
  </si>
  <si>
    <t>Montáž profilů kontaktního zateplení zakládacích soklových připevněných hmoždinkami</t>
  </si>
  <si>
    <t>-1940664749</t>
  </si>
  <si>
    <t>https://podminky.urs.cz/item/CS_URS_2021_02/622252001</t>
  </si>
  <si>
    <t>56</t>
  </si>
  <si>
    <t>59051657R</t>
  </si>
  <si>
    <t>lišta soklová s okapničkou zakládací</t>
  </si>
  <si>
    <t>602976109</t>
  </si>
  <si>
    <t>(12,38+10,48)*2</t>
  </si>
  <si>
    <t>57</t>
  </si>
  <si>
    <t>622252002</t>
  </si>
  <si>
    <t>Montáž profilů kontaktního zateplení ostatních stěnových, dilatačních apod. lepených do tmelu</t>
  </si>
  <si>
    <t>157859416</t>
  </si>
  <si>
    <t>https://podminky.urs.cz/item/CS_URS_2021_02/622252002</t>
  </si>
  <si>
    <t>58</t>
  </si>
  <si>
    <t>59051476</t>
  </si>
  <si>
    <t>profil začišťovací PVC 9mm s výztužnou tkaninou pro ostění ETICS</t>
  </si>
  <si>
    <t>-1073085709</t>
  </si>
  <si>
    <t>https://podminky.urs.cz/item/CS_URS_2021_02/59051476</t>
  </si>
  <si>
    <t>149,9*2</t>
  </si>
  <si>
    <t>299,8*1,05 'Přepočtené koeficientem množství</t>
  </si>
  <si>
    <t>59</t>
  </si>
  <si>
    <t>59051512</t>
  </si>
  <si>
    <t>profil začišťovací s okapnicí PVC s výztužnou tkaninou pro parapet ETICS</t>
  </si>
  <si>
    <t>-2045595182</t>
  </si>
  <si>
    <t>https://podminky.urs.cz/item/CS_URS_2021_02/59051512</t>
  </si>
  <si>
    <t>27,6*1,05 'Přepočtené koeficientem množství</t>
  </si>
  <si>
    <t>60</t>
  </si>
  <si>
    <t>59051510</t>
  </si>
  <si>
    <t>profil začišťovací s okapnicí PVC s výztužnou tkaninou pro nadpraží ETICS</t>
  </si>
  <si>
    <t>2060818403</t>
  </si>
  <si>
    <t>https://podminky.urs.cz/item/CS_URS_2021_02/59051510</t>
  </si>
  <si>
    <t>61</t>
  </si>
  <si>
    <t>63127416</t>
  </si>
  <si>
    <t>profil rohový PVC 23x23mm s výztužnou tkaninou š 100mm pro ETICS</t>
  </si>
  <si>
    <t>-1684460266</t>
  </si>
  <si>
    <t>https://podminky.urs.cz/item/CS_URS_2021_02/63127416</t>
  </si>
  <si>
    <t>78,5+4*6,2+2*2,5</t>
  </si>
  <si>
    <t>108,3*1,05 'Přepočtené koeficientem množství</t>
  </si>
  <si>
    <t>62</t>
  </si>
  <si>
    <t>622325201</t>
  </si>
  <si>
    <t>Oprava vápenocementové omítky vnějších ploch stupně členitosti 1 štukové stěn, v rozsahu opravované plochy do 10%</t>
  </si>
  <si>
    <t>90943196</t>
  </si>
  <si>
    <t>https://podminky.urs.cz/item/CS_URS_2021_02/622325201</t>
  </si>
  <si>
    <t>63</t>
  </si>
  <si>
    <t>622511112</t>
  </si>
  <si>
    <t>Omítka tenkovrstvá akrylátová vnějších ploch probarvená bez penetrace mozaiková střednězrnná stěn</t>
  </si>
  <si>
    <t>-61464098</t>
  </si>
  <si>
    <t>https://podminky.urs.cz/item/CS_URS_2021_02/622511112</t>
  </si>
  <si>
    <t>64</t>
  </si>
  <si>
    <t>622541032</t>
  </si>
  <si>
    <t>Omítka tenkovrstvá silikonsilikátová vnějších ploch probarvená bez penetrace, zatíraná (škrábaná), tloušťky 3,0 mm stěn</t>
  </si>
  <si>
    <t>-753462546</t>
  </si>
  <si>
    <t>https://podminky.urs.cz/item/CS_URS_2021_02/622541032</t>
  </si>
  <si>
    <t>65</t>
  </si>
  <si>
    <t>629135102</t>
  </si>
  <si>
    <t>Vyrovnávací vrstva z cementové malty pod klempířskými prvky šířky přes 150 do 300 mm</t>
  </si>
  <si>
    <t>-1031428117</t>
  </si>
  <si>
    <t>https://podminky.urs.cz/item/CS_URS_2021_02/629135102</t>
  </si>
  <si>
    <t>66</t>
  </si>
  <si>
    <t>629991011</t>
  </si>
  <si>
    <t>Zakrytí vnějších ploch před znečištěním včetně pozdějšího odkrytí výplní otvorů a svislých ploch fólií přilepenou lepící páskou</t>
  </si>
  <si>
    <t>-998414363</t>
  </si>
  <si>
    <t>https://podminky.urs.cz/item/CS_URS_2021_02/629991011</t>
  </si>
  <si>
    <t>67</t>
  </si>
  <si>
    <t>629995101</t>
  </si>
  <si>
    <t>Očištění vnějších ploch tlakovou vodou omytím</t>
  </si>
  <si>
    <t>89428962</t>
  </si>
  <si>
    <t>https://podminky.urs.cz/item/CS_URS_2021_02/629995101</t>
  </si>
  <si>
    <t>68</t>
  </si>
  <si>
    <t>631311115</t>
  </si>
  <si>
    <t>Mazanina z betonu prostého bez zvýšených nároků na prostředí tl. přes 50 do 80 mm tř. C 20/25</t>
  </si>
  <si>
    <t>-1842188197</t>
  </si>
  <si>
    <t>https://podminky.urs.cz/item/CS_URS_2021_02/631311115</t>
  </si>
  <si>
    <t>Skladba PO2</t>
  </si>
  <si>
    <t>2,785*5,67*0,07</t>
  </si>
  <si>
    <t>Skladba PO6</t>
  </si>
  <si>
    <t>"2.04" 12,95*0,055</t>
  </si>
  <si>
    <t>69</t>
  </si>
  <si>
    <t>631319011</t>
  </si>
  <si>
    <t>Příplatek k cenám mazanin za úpravu povrchu mazaniny přehlazením, mazanina tl. přes 50 do 80 mm</t>
  </si>
  <si>
    <t>458595885</t>
  </si>
  <si>
    <t>https://podminky.urs.cz/item/CS_URS_2021_02/631319011</t>
  </si>
  <si>
    <t>70</t>
  </si>
  <si>
    <t>631319181</t>
  </si>
  <si>
    <t>Příplatek k cenám mazanin za sklon přes 15° do 35° od vodorovné roviny mazanina tl. přes 50 do 80 mm</t>
  </si>
  <si>
    <t>1248619513</t>
  </si>
  <si>
    <t>https://podminky.urs.cz/item/CS_URS_2021_02/631319181</t>
  </si>
  <si>
    <t>71</t>
  </si>
  <si>
    <t>631319222</t>
  </si>
  <si>
    <t>Příplatek k cenám betonových mazanin za vyztužení polymerovými makrovlákny objemové vyztužení 3 kg/m3</t>
  </si>
  <si>
    <t>-977490619</t>
  </si>
  <si>
    <t>https://podminky.urs.cz/item/CS_URS_2021_02/631319222</t>
  </si>
  <si>
    <t>72</t>
  </si>
  <si>
    <t>632441220</t>
  </si>
  <si>
    <t>Potěr anhydritový samonivelační litý tř. C 25, tl. přes 45 do 50 mm</t>
  </si>
  <si>
    <t>1610546559</t>
  </si>
  <si>
    <t>https://podminky.urs.cz/item/CS_URS_2021_02/632441220</t>
  </si>
  <si>
    <t>4.11. Podlahy</t>
  </si>
  <si>
    <t>D.1.1.12 Řez A-A nový stav</t>
  </si>
  <si>
    <t>Skladba PO1</t>
  </si>
  <si>
    <t>73</t>
  </si>
  <si>
    <t>632441292</t>
  </si>
  <si>
    <t>Potěr anhydritový samonivelační litý Příplatek k cenám za každých dalších i započatých 5 mm tloušťky přes 50 mm tř. C 25</t>
  </si>
  <si>
    <t>-50757573</t>
  </si>
  <si>
    <t>https://podminky.urs.cz/item/CS_URS_2021_02/632441292</t>
  </si>
  <si>
    <t>74</t>
  </si>
  <si>
    <t>632481213</t>
  </si>
  <si>
    <t>Separační vrstva k oddělení podlahových vrstev z polyetylénové fólie</t>
  </si>
  <si>
    <t>6728252</t>
  </si>
  <si>
    <t>https://podminky.urs.cz/item/CS_URS_2021_02/632481213</t>
  </si>
  <si>
    <t>"2.04" 12,95</t>
  </si>
  <si>
    <t>75</t>
  </si>
  <si>
    <t>642944121</t>
  </si>
  <si>
    <t>Osazení ocelových dveřních zárubní lisovaných nebo z úhelníků dodatečně s vybetonováním prahu, plochy do 2,5 m2</t>
  </si>
  <si>
    <t>-755714535</t>
  </si>
  <si>
    <t>https://podminky.urs.cz/item/CS_URS_2021_02/642944121</t>
  </si>
  <si>
    <t>4.18 Truhlářské práce</t>
  </si>
  <si>
    <t xml:space="preserve">D.1.1.17 Výpis oken a dveří </t>
  </si>
  <si>
    <t>"06/D" 2+1</t>
  </si>
  <si>
    <t>"07/D" 2</t>
  </si>
  <si>
    <t>"08/D" 3+5</t>
  </si>
  <si>
    <t>"09/D" 2</t>
  </si>
  <si>
    <t>76</t>
  </si>
  <si>
    <t>55331480</t>
  </si>
  <si>
    <t>zárubeň jednokřídlá ocelová pro zdění tl stěny 75-100mm rozměru 600/1970, 2100mm</t>
  </si>
  <si>
    <t>51335871</t>
  </si>
  <si>
    <t>https://podminky.urs.cz/item/CS_URS_2021_02/55331480</t>
  </si>
  <si>
    <t>77</t>
  </si>
  <si>
    <t>55331481</t>
  </si>
  <si>
    <t>zárubeň jednokřídlá ocelová pro zdění tl stěny 75-100mm rozměru 700/1970, 2100mm</t>
  </si>
  <si>
    <t>1979986090</t>
  </si>
  <si>
    <t>https://podminky.urs.cz/item/CS_URS_2021_02/55331481</t>
  </si>
  <si>
    <t>78</t>
  </si>
  <si>
    <t>55331482</t>
  </si>
  <si>
    <t>zárubeň jednokřídlá ocelová pro zdění tl stěny 75-100mm rozměru 800/1970, 2100mm</t>
  </si>
  <si>
    <t>-1989843439</t>
  </si>
  <si>
    <t>https://podminky.urs.cz/item/CS_URS_2021_02/55331482</t>
  </si>
  <si>
    <t>79</t>
  </si>
  <si>
    <t>55331483</t>
  </si>
  <si>
    <t>zárubeň jednokřídlá ocelová pro zdění tl stěny 75-100mm rozměru 900/1970, 2100mm</t>
  </si>
  <si>
    <t>968001415</t>
  </si>
  <si>
    <t>https://podminky.urs.cz/item/CS_URS_2021_02/55331483</t>
  </si>
  <si>
    <t xml:space="preserve">D.1.1.17  Výpis oken a dveří </t>
  </si>
  <si>
    <t>80</t>
  </si>
  <si>
    <t>644941111</t>
  </si>
  <si>
    <t>Montáž průvětrníků nebo mřížek odvětrávacích velikosti do 150 x 200 mm</t>
  </si>
  <si>
    <t>1378083401</t>
  </si>
  <si>
    <t>https://podminky.urs.cz/item/CS_URS_2021_02/644941111</t>
  </si>
  <si>
    <t>D.1.1.19 Výpis zámečnických prvků</t>
  </si>
  <si>
    <t>"01/Z" 2</t>
  </si>
  <si>
    <t>81</t>
  </si>
  <si>
    <t>55341410R</t>
  </si>
  <si>
    <t>větrací Al mřížka 150x150mm, síťka proti hmyzu</t>
  </si>
  <si>
    <t>-966868281</t>
  </si>
  <si>
    <t>82</t>
  </si>
  <si>
    <t>644941121</t>
  </si>
  <si>
    <t>Montáž průvětrníků nebo mřížek odvětrávacích montáž průchodky (trubky) se zhotovením otvoru v tepelné izolaci</t>
  </si>
  <si>
    <t>-234567579</t>
  </si>
  <si>
    <t>https://podminky.urs.cz/item/CS_URS_2021_02/644941121</t>
  </si>
  <si>
    <t>D.1.1.19 Výpis zámačnických prvků</t>
  </si>
  <si>
    <t>83</t>
  </si>
  <si>
    <t>42981649</t>
  </si>
  <si>
    <t>trouba pevná PVC D 100mm do 45°C</t>
  </si>
  <si>
    <t>-1073142858</t>
  </si>
  <si>
    <t>https://podminky.urs.cz/item/CS_URS_2021_02/42981649</t>
  </si>
  <si>
    <t>"Z01" 2*0,6</t>
  </si>
  <si>
    <t>Ostatní konstrukce a práce, bourání</t>
  </si>
  <si>
    <t>84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</si>
  <si>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</si>
  <si>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</si>
  <si>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1277547164</t>
  </si>
  <si>
    <t>https://podminky.urs.cz/item/CS_URS_2021_02/916231213</t>
  </si>
  <si>
    <t>1,8+7,3+2,05+13,32+2,05</t>
  </si>
  <si>
    <t>85</t>
  </si>
  <si>
    <t>59217023</t>
  </si>
  <si>
    <t>obrubník betonový chodníkový 1000x150x250mm</t>
  </si>
  <si>
    <t>128118993</t>
  </si>
  <si>
    <t>https://podminky.urs.cz/item/CS_URS_2021_02/59217023</t>
  </si>
  <si>
    <t>26,52*1,05 'Přepočtené koeficientem množství</t>
  </si>
  <si>
    <t>86</t>
  </si>
  <si>
    <t>941111111</t>
  </si>
  <si>
    <t>Montáž lešení řadového trubkového lehkého pracovního s podlahami s provozním zatížením tř. 3 do 200 kg/m2 šířky tř. W06 od 0,6 do 0,9 m, výšky do 10 m</t>
  </si>
  <si>
    <t>764289747</t>
  </si>
  <si>
    <t>https://podminky.urs.cz/item/CS_URS_2021_02/941111111</t>
  </si>
  <si>
    <t>D.1.1.13 Pohled SZ, JZ nový stav</t>
  </si>
  <si>
    <t>14*6*2+70*2</t>
  </si>
  <si>
    <t>87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</si>
  <si>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</si>
  <si>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</si>
  <si>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439743001</t>
  </si>
  <si>
    <t>https://podminky.urs.cz/item/CS_URS_2021_02/941111211</t>
  </si>
  <si>
    <t>lešení*60</t>
  </si>
  <si>
    <t>88</t>
  </si>
  <si>
    <t>941111811</t>
  </si>
  <si>
    <t>Demontáž lešení řadového trubkového lehkého pracovního s podlahami s provozním zatížením tř. 3 do 200 kg/m2 šířky tř. W06 od 0,6 do 0,9 m, výšky do 10 m</t>
  </si>
  <si>
    <t>1873173639</t>
  </si>
  <si>
    <t>https://podminky.urs.cz/item/CS_URS_2021_02/941111811</t>
  </si>
  <si>
    <t>89</t>
  </si>
  <si>
    <t>941111830R</t>
  </si>
  <si>
    <t>Doprava lešení na stavbu</t>
  </si>
  <si>
    <t>kpl</t>
  </si>
  <si>
    <t>-912214506</t>
  </si>
  <si>
    <t>90</t>
  </si>
  <si>
    <t>944511111</t>
  </si>
  <si>
    <t>Montáž ochranné sítě zavěšené na konstrukci lešení z textilie z umělých vláken</t>
  </si>
  <si>
    <t>-749460709</t>
  </si>
  <si>
    <t>https://podminky.urs.cz/item/CS_URS_2021_02/944511111</t>
  </si>
  <si>
    <t>91</t>
  </si>
  <si>
    <t>944511211</t>
  </si>
  <si>
    <t>Montáž ochranné sítě Příplatek za první a každý další den použití sítě k ceně -1111</t>
  </si>
  <si>
    <t>-1338276500</t>
  </si>
  <si>
    <t>https://podminky.urs.cz/item/CS_URS_2021_02/944511211</t>
  </si>
  <si>
    <t>92</t>
  </si>
  <si>
    <t>944511811</t>
  </si>
  <si>
    <t>Demontáž ochranné sítě zavěšené na konstrukci lešení z textilie z umělých vláken</t>
  </si>
  <si>
    <t>736200155</t>
  </si>
  <si>
    <t>https://podminky.urs.cz/item/CS_URS_2021_02/944511811</t>
  </si>
  <si>
    <t>93</t>
  </si>
  <si>
    <t>949101111</t>
  </si>
  <si>
    <t>Lešení pomocné pracovní pro objekty pozemních staveb pro zatížení do 150 kg/m2, o výšce lešeňové podlahy do 1,9 m</t>
  </si>
  <si>
    <t>1510906733</t>
  </si>
  <si>
    <t>https://podminky.urs.cz/item/CS_URS_2021_02/949101111</t>
  </si>
  <si>
    <t>"2.01" 4,73</t>
  </si>
  <si>
    <t>"2.02" 3,74</t>
  </si>
  <si>
    <t>"2.03" 25,5</t>
  </si>
  <si>
    <t>"2.05" 21,45</t>
  </si>
  <si>
    <t>"2.06" 2,7</t>
  </si>
  <si>
    <t>"2.07" 1,62</t>
  </si>
  <si>
    <t>"2.08" 1,62</t>
  </si>
  <si>
    <t>94</t>
  </si>
  <si>
    <t>949101112</t>
  </si>
  <si>
    <t>Lešení pomocné pracovní pro objekty pozemních staveb pro zatížení do 150 kg/m2, o výšce lešeňové podlahy přes 1,9 do 3,5 m</t>
  </si>
  <si>
    <t>388511115</t>
  </si>
  <si>
    <t>https://podminky.urs.cz/item/CS_URS_2021_02/949101112</t>
  </si>
  <si>
    <t>"2.10" 8,58</t>
  </si>
  <si>
    <t>95</t>
  </si>
  <si>
    <t>952901111</t>
  </si>
  <si>
    <t>Vyčištění budov nebo objektů před předáním do užívání budov bytové nebo občanské výstavby, světlé výšky podlaží do 4 m</t>
  </si>
  <si>
    <t>232617624</t>
  </si>
  <si>
    <t>https://podminky.urs.cz/item/CS_URS_2021_02/952901111</t>
  </si>
  <si>
    <t>96</t>
  </si>
  <si>
    <t>962031132</t>
  </si>
  <si>
    <t>Bourání příček z cihel, tvárnic nebo příčkovek z cihel pálených, plných nebo dutých na maltu vápennou nebo vápenocementovou, tl. do 100 mm</t>
  </si>
  <si>
    <t>572166150</t>
  </si>
  <si>
    <t>https://podminky.urs.cz/item/CS_URS_2021_02/962031132</t>
  </si>
  <si>
    <t xml:space="preserve">D.1.1.07  Bourací práce 1.NP</t>
  </si>
  <si>
    <t>"B1" (5,55*2+3,7*3+0,9+0,85*3)*2,5</t>
  </si>
  <si>
    <t xml:space="preserve">D.1.1.08 Bourací práce 2.NP </t>
  </si>
  <si>
    <t>B8</t>
  </si>
  <si>
    <t>(2,2+1,8+1,4*5)*2,6</t>
  </si>
  <si>
    <t>97</t>
  </si>
  <si>
    <t>962032231</t>
  </si>
  <si>
    <t>Bourání zdiva nadzákladového z cihel nebo tvárnic z cihel pálených nebo vápenopískových, na maltu vápennou nebo vápenocementovou, objemu přes 1 m3</t>
  </si>
  <si>
    <t>854780551</t>
  </si>
  <si>
    <t>https://podminky.urs.cz/item/CS_URS_2021_02/962032231</t>
  </si>
  <si>
    <t>B7</t>
  </si>
  <si>
    <t>(1,9+3,1+1,9)*2,6*0,25-(1,2*1,35+0,8*1,97)*0,25</t>
  </si>
  <si>
    <t>B6</t>
  </si>
  <si>
    <t>3,7*2,6*0,375-(0,6*1,97*2+0,6*0,6*2)*0,375</t>
  </si>
  <si>
    <t>B5</t>
  </si>
  <si>
    <t>0,95*1,5*0,375</t>
  </si>
  <si>
    <t>98</t>
  </si>
  <si>
    <t>965042141</t>
  </si>
  <si>
    <t>Bourání mazanin betonových nebo z litého asfaltu tl. do 100 mm, plochy přes 4 m2</t>
  </si>
  <si>
    <t>-1150238834</t>
  </si>
  <si>
    <t>https://podminky.urs.cz/item/CS_URS_2021_02/965042141</t>
  </si>
  <si>
    <t>D.1.1.02 Půdorys 1.NP - stávající stav</t>
  </si>
  <si>
    <t>D.1.1.04 Řez A-A - stávající stav</t>
  </si>
  <si>
    <t>P01</t>
  </si>
  <si>
    <t>"1.01" 8,31</t>
  </si>
  <si>
    <t>"1.02" 21,79</t>
  </si>
  <si>
    <t>"1.03" 1,62</t>
  </si>
  <si>
    <t>"1.04" 1,62</t>
  </si>
  <si>
    <t>"1.05" 8,05</t>
  </si>
  <si>
    <t>"1.06" 2,27</t>
  </si>
  <si>
    <t>"1.07" 1,19</t>
  </si>
  <si>
    <t>"1.08" 1,19</t>
  </si>
  <si>
    <t>"1.09" 6,24</t>
  </si>
  <si>
    <t>"1.10" 21,79</t>
  </si>
  <si>
    <t>"1.11" 13,77</t>
  </si>
  <si>
    <t>"1.12" 8,58</t>
  </si>
  <si>
    <t>96,42*0,06</t>
  </si>
  <si>
    <t>99</t>
  </si>
  <si>
    <t>965081213</t>
  </si>
  <si>
    <t>Bourání podlah z dlaždic bez podkladního lože nebo mazaniny, s jakoukoliv výplní spár keramických nebo xylolitových tl. do 10 mm, plochy přes 1 m2</t>
  </si>
  <si>
    <t>-1505565324</t>
  </si>
  <si>
    <t>https://podminky.urs.cz/item/CS_URS_2021_02/965081213</t>
  </si>
  <si>
    <t>100</t>
  </si>
  <si>
    <t>965081313</t>
  </si>
  <si>
    <t>Bourání podlah z dlaždic bez podkladního lože nebo mazaniny, s jakoukoliv výplní spár betonových, teracových nebo čedičových tl. do 20 mm, plochy přes 1 m2</t>
  </si>
  <si>
    <t>859922267</t>
  </si>
  <si>
    <t>https://podminky.urs.cz/item/CS_URS_2021_02/965081313</t>
  </si>
  <si>
    <t>101</t>
  </si>
  <si>
    <t>968072455</t>
  </si>
  <si>
    <t>Vybourání kovových rámů oken s křídly, dveřních zárubní, vrat, stěn, ostění nebo obkladů dveřních zárubní, plochy do 2 m2</t>
  </si>
  <si>
    <t>183061033</t>
  </si>
  <si>
    <t>https://podminky.urs.cz/item/CS_URS_2021_02/968072455</t>
  </si>
  <si>
    <t>D.1.1.05 Pohled SZ, JZ - stávající stav</t>
  </si>
  <si>
    <t>D.1.1.05 Pohled SV, JV - stávající stav</t>
  </si>
  <si>
    <t>"B8"</t>
  </si>
  <si>
    <t>1*2*7+0,8*2*4</t>
  </si>
  <si>
    <t>D.1.1.08 Bourací práce 2.NP</t>
  </si>
  <si>
    <t>0,8*2*4+1*2*5</t>
  </si>
  <si>
    <t>102</t>
  </si>
  <si>
    <t>968082015</t>
  </si>
  <si>
    <t>Vybourání plastových rámů oken s křídly, dveřních zárubní, vrat rámu oken s křídly, plochy do 1 m2</t>
  </si>
  <si>
    <t>-441507386</t>
  </si>
  <si>
    <t>https://podminky.urs.cz/item/CS_URS_2021_02/968082015</t>
  </si>
  <si>
    <t>"B7" 0,36*2</t>
  </si>
  <si>
    <t>103</t>
  </si>
  <si>
    <t>968082016</t>
  </si>
  <si>
    <t>Vybourání plastových rámů oken s křídly, dveřních zárubní, vrat rámu oken s křídly, plochy přes 1 do 2 m2</t>
  </si>
  <si>
    <t>1029158041</t>
  </si>
  <si>
    <t>https://podminky.urs.cz/item/CS_URS_2021_02/968082016</t>
  </si>
  <si>
    <t>"B7" 1,62*3+1,08*4</t>
  </si>
  <si>
    <t>104</t>
  </si>
  <si>
    <t>971033641</t>
  </si>
  <si>
    <t>Vybourání otvorů ve zdivu základovém nebo nadzákladovém z cihel, tvárnic, příčkovek z cihel pálených na maltu vápennou nebo vápenocementovou plochy do 4 m2, tl. do 300 mm</t>
  </si>
  <si>
    <t>-134530712</t>
  </si>
  <si>
    <t>https://podminky.urs.cz/item/CS_URS_2021_02/971033641</t>
  </si>
  <si>
    <t>D.1.1.07 Půdorys 1.NP - bourací práce</t>
  </si>
  <si>
    <t>B4</t>
  </si>
  <si>
    <t>09*2,02*0,25</t>
  </si>
  <si>
    <t>105</t>
  </si>
  <si>
    <t>97805941R</t>
  </si>
  <si>
    <t>Zazdívky a dozdívky otvorů</t>
  </si>
  <si>
    <t>-353618003</t>
  </si>
  <si>
    <t>106</t>
  </si>
  <si>
    <t>978059541</t>
  </si>
  <si>
    <t>Odsekání obkladů stěn včetně otlučení podkladní omítky až na zdivo z obkládaček vnitřních, z jakýchkoliv materiálů, plochy přes 1 m2</t>
  </si>
  <si>
    <t>-867599156</t>
  </si>
  <si>
    <t>https://podminky.urs.cz/item/CS_URS_2021_02/978059541</t>
  </si>
  <si>
    <t>"1.03" 5,4*1,5</t>
  </si>
  <si>
    <t>"1.04" 5,4*1,5</t>
  </si>
  <si>
    <t>"1.05" (3,7+2,175)*2*2</t>
  </si>
  <si>
    <t>"1.06" (3,7+2,175)*2*2</t>
  </si>
  <si>
    <t>"1.07"(1,4+0,9)*2*1,5</t>
  </si>
  <si>
    <t>"1.08" (1,4+0,9)*2*1,5</t>
  </si>
  <si>
    <t>D.1.1.03 Půdorys 2.NP - stávající stav</t>
  </si>
  <si>
    <t>"2.04-2.05" 6,3*2</t>
  </si>
  <si>
    <t>"2.06-2.07" 6,3*2</t>
  </si>
  <si>
    <t>107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</si>
  <si>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</si>
  <si>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</si>
  <si>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-1449700910</t>
  </si>
  <si>
    <t>https://podminky.urs.cz/item/CS_URS_2021_02/979054451</t>
  </si>
  <si>
    <t>997</t>
  </si>
  <si>
    <t>Přesun sutě</t>
  </si>
  <si>
    <t>108</t>
  </si>
  <si>
    <t>997013212</t>
  </si>
  <si>
    <t>Vnitrostaveništní doprava suti a vybouraných hmot vodorovně do 50 m svisle ručně pro budovy a haly výšky přes 6 do 9 m</t>
  </si>
  <si>
    <t>-1096873109</t>
  </si>
  <si>
    <t>https://podminky.urs.cz/item/CS_URS_2021_02/997013212</t>
  </si>
  <si>
    <t>109</t>
  </si>
  <si>
    <t>997013501</t>
  </si>
  <si>
    <t>Odvoz suti a vybouraných hmot na skládku nebo meziskládku se složením, na vzdálenost do 1 km</t>
  </si>
  <si>
    <t>-2125233709</t>
  </si>
  <si>
    <t>https://podminky.urs.cz/item/CS_URS_2021_02/997013501</t>
  </si>
  <si>
    <t>110</t>
  </si>
  <si>
    <t>997013509</t>
  </si>
  <si>
    <t>Odvoz suti a vybouraných hmot na skládku nebo meziskládku se složením, na vzdálenost Příplatek k ceně za každý další i započatý 1 km přes 1 km</t>
  </si>
  <si>
    <t>-2121929713</t>
  </si>
  <si>
    <t>https://podminky.urs.cz/item/CS_URS_2021_02/997013509</t>
  </si>
  <si>
    <t>69,851*10 'Přepočtené koeficientem množství</t>
  </si>
  <si>
    <t>111</t>
  </si>
  <si>
    <t>997013631</t>
  </si>
  <si>
    <t>Poplatek za uložení stavebního odpadu na skládce (skládkovné) směsného stavebního a demoličního zatříděného do Katalogu odpadů pod kódem 17 09 04</t>
  </si>
  <si>
    <t>1763586848</t>
  </si>
  <si>
    <t>https://podminky.urs.cz/item/CS_URS_2021_02/997013631</t>
  </si>
  <si>
    <t>998</t>
  </si>
  <si>
    <t>Přesun hmot</t>
  </si>
  <si>
    <t>112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</si>
  <si>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</si>
  <si>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</si>
  <si>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1046554006</t>
  </si>
  <si>
    <t>PSV</t>
  </si>
  <si>
    <t>Práce a dodávky PSV</t>
  </si>
  <si>
    <t>711</t>
  </si>
  <si>
    <t>Izolace proti vodě, vlhkosti a plynům</t>
  </si>
  <si>
    <t>113</t>
  </si>
  <si>
    <t>711111001</t>
  </si>
  <si>
    <t>Provedení izolace proti zemní vlhkosti natěradly a tmely za studena na ploše vodorovné V nátěrem penetračním</t>
  </si>
  <si>
    <t>-1805227825</t>
  </si>
  <si>
    <t>https://podminky.urs.cz/item/CS_URS_2021_02/711111001</t>
  </si>
  <si>
    <t>4.12. Izolace proti vlhkosti a proti průniku radonu</t>
  </si>
  <si>
    <t>Skladba P1, P2</t>
  </si>
  <si>
    <t>"1.11" 2,785*5,67</t>
  </si>
  <si>
    <t>6,15*0,5*2</t>
  </si>
  <si>
    <t>114</t>
  </si>
  <si>
    <t>11163150</t>
  </si>
  <si>
    <t>lak penetrační asfaltový</t>
  </si>
  <si>
    <t>-1166829837</t>
  </si>
  <si>
    <t>https://podminky.urs.cz/item/CS_URS_2021_02/11163150</t>
  </si>
  <si>
    <t>124,141*0,00035 'Přepočtené koeficientem množství</t>
  </si>
  <si>
    <t>115</t>
  </si>
  <si>
    <t>711141559</t>
  </si>
  <si>
    <t>Provedení izolace proti zemní vlhkosti pásy přitavením NAIP na ploše vodorovné V</t>
  </si>
  <si>
    <t>1370895028</t>
  </si>
  <si>
    <t>https://podminky.urs.cz/item/CS_URS_2021_02/711141559</t>
  </si>
  <si>
    <t xml:space="preserve">Skladba  P1</t>
  </si>
  <si>
    <t xml:space="preserve">Skladba  P2</t>
  </si>
  <si>
    <t>"1.11" 2,785*5,67*2</t>
  </si>
  <si>
    <t>116</t>
  </si>
  <si>
    <t>62853005</t>
  </si>
  <si>
    <t>pás asfaltový natavitelný modifikovaný SBS tl 4,0mm s vložkou ze skleněné tkaniny a hrubozrnným břidličným posypem na horním povrchu</t>
  </si>
  <si>
    <t>-1229241598</t>
  </si>
  <si>
    <t>https://podminky.urs.cz/item/CS_URS_2021_02/62853005</t>
  </si>
  <si>
    <t>139,932*1,15 'Přepočtené koeficientem množství</t>
  </si>
  <si>
    <t>117</t>
  </si>
  <si>
    <t>711161212</t>
  </si>
  <si>
    <t>Izolace proti zemní vlhkosti a beztlakové vodě nopovými fóliemi na ploše svislé S vrstva ochranná, odvětrávací a drenážní výška nopku 8,0 mm, tl. fólie do 0,6 mm</t>
  </si>
  <si>
    <t>676527443</t>
  </si>
  <si>
    <t>https://podminky.urs.cz/item/CS_URS_2021_02/711161212</t>
  </si>
  <si>
    <t>(12,1+10,135)*2*0,8</t>
  </si>
  <si>
    <t>118</t>
  </si>
  <si>
    <t>711191001</t>
  </si>
  <si>
    <t>Provedení nátěru adhezního můstku na ploše vodorovné V</t>
  </si>
  <si>
    <t>-1424361726</t>
  </si>
  <si>
    <t>https://podminky.urs.cz/item/CS_URS_2021_02/711191001</t>
  </si>
  <si>
    <t xml:space="preserve">4.11.  Podlahy</t>
  </si>
  <si>
    <t>D.1.1.12 Řez A-A - nový stav</t>
  </si>
  <si>
    <t xml:space="preserve">Skladba  P3</t>
  </si>
  <si>
    <t>Skladba P4</t>
  </si>
  <si>
    <t>Skladba P5</t>
  </si>
  <si>
    <t>119</t>
  </si>
  <si>
    <t>58581220</t>
  </si>
  <si>
    <t>adhezní můstek pod izolační a vyrovnávací lepící hmoty</t>
  </si>
  <si>
    <t>kg</t>
  </si>
  <si>
    <t>-298988581</t>
  </si>
  <si>
    <t>https://podminky.urs.cz/item/CS_URS_2021_02/58581220</t>
  </si>
  <si>
    <t>109,889*0,25 'Přepočtené koeficientem množství</t>
  </si>
  <si>
    <t>120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</si>
  <si>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</si>
  <si>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</si>
  <si>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</si>
  <si>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410777150</t>
  </si>
  <si>
    <t>https://podminky.urs.cz/item/CS_URS_2021_02/998711202</t>
  </si>
  <si>
    <t>713</t>
  </si>
  <si>
    <t>Izolace tepelné</t>
  </si>
  <si>
    <t>121</t>
  </si>
  <si>
    <t>713110813</t>
  </si>
  <si>
    <t>Odstranění tepelné izolace stropů nebo podhledů z rohoží, pásů, dílců, desek, bloků volně kladených z vláknitých materiálů suchých, tloušťka izolace přes 100 mm</t>
  </si>
  <si>
    <t>-725657726</t>
  </si>
  <si>
    <t>https://podminky.urs.cz/item/CS_URS_2021_02/713110813</t>
  </si>
  <si>
    <t>4.13. Izolace tepelné</t>
  </si>
  <si>
    <t>122</t>
  </si>
  <si>
    <t>713111111</t>
  </si>
  <si>
    <t>Montáž tepelné izolace stropů rohožemi, pásy, dílci, deskami, bloky (izolační materiál ve specifikaci) vrchem bez překrytí lepenkou kladenými volně</t>
  </si>
  <si>
    <t>1096238602</t>
  </si>
  <si>
    <t>https://podminky.urs.cz/item/CS_URS_2021_02/713111111</t>
  </si>
  <si>
    <t xml:space="preserve">4.13. Tepelné izolace </t>
  </si>
  <si>
    <t>Skladba SCH1</t>
  </si>
  <si>
    <t>107*2</t>
  </si>
  <si>
    <t>123</t>
  </si>
  <si>
    <t>63152100</t>
  </si>
  <si>
    <t>pás tepelně izolační univerzální λ=0,032-0,033 tl 120mm</t>
  </si>
  <si>
    <t>-1362741659</t>
  </si>
  <si>
    <t>https://podminky.urs.cz/item/CS_URS_2021_02/63152100</t>
  </si>
  <si>
    <t>214*1,1235 'Přepočtené koeficientem množství</t>
  </si>
  <si>
    <t>124</t>
  </si>
  <si>
    <t>713121111</t>
  </si>
  <si>
    <t>Montáž tepelné izolace podlah rohožemi, pásy, deskami, dílci, bloky (izolační materiál ve specifikaci) kladenými volně jednovrstvá</t>
  </si>
  <si>
    <t>-323592523</t>
  </si>
  <si>
    <t>https://podminky.urs.cz/item/CS_URS_2021_02/713121111</t>
  </si>
  <si>
    <t>125</t>
  </si>
  <si>
    <t>28375912</t>
  </si>
  <si>
    <t>deska EPS 150 pro konstrukce s vysokým zatížením λ=0,035 tl 80mm</t>
  </si>
  <si>
    <t>695510036</t>
  </si>
  <si>
    <t>https://podminky.urs.cz/item/CS_URS_2021_02/28375912</t>
  </si>
  <si>
    <t>115,15*1,05 'Přepočtené koeficientem množství</t>
  </si>
  <si>
    <t>126</t>
  </si>
  <si>
    <t>713131143</t>
  </si>
  <si>
    <t>Montáž tepelné izolace stěn rohožemi, pásy, deskami, dílci, bloky (izolační materiál ve specifikaci) lepením celoplošně s mechanickým kotvením</t>
  </si>
  <si>
    <t>995696307</t>
  </si>
  <si>
    <t>https://podminky.urs.cz/item/CS_URS_2021_02/713131143</t>
  </si>
  <si>
    <t>127</t>
  </si>
  <si>
    <t>16829952</t>
  </si>
  <si>
    <t>35,576*1,05 'Přepočtené koeficientem množství</t>
  </si>
  <si>
    <t>128</t>
  </si>
  <si>
    <t>998713202</t>
  </si>
  <si>
    <t>Přesun hmot pro izolace tepelné stanovený procentní sazbou (%) z ceny vodorovná dopravní vzdálenost do 50 m v objektech výšky přes 6 do 12 m</t>
  </si>
  <si>
    <t>1998727346</t>
  </si>
  <si>
    <t>https://podminky.urs.cz/item/CS_URS_2021_02/998713202</t>
  </si>
  <si>
    <t>725</t>
  </si>
  <si>
    <t>Zdravotechnika - zařizovací předměty</t>
  </si>
  <si>
    <t>129</t>
  </si>
  <si>
    <t>725110814</t>
  </si>
  <si>
    <t>Demontáž klozetů odsávacích nebo kombinačních</t>
  </si>
  <si>
    <t>soubor</t>
  </si>
  <si>
    <t>-2039166552</t>
  </si>
  <si>
    <t>https://podminky.urs.cz/item/CS_URS_2021_02/725110814</t>
  </si>
  <si>
    <t>130</t>
  </si>
  <si>
    <t>725210821</t>
  </si>
  <si>
    <t>Demontáž umyvadel bez výtokových armatur umyvadel</t>
  </si>
  <si>
    <t>-1886768645</t>
  </si>
  <si>
    <t>https://podminky.urs.cz/item/CS_URS_2021_02/725210821</t>
  </si>
  <si>
    <t>1+4</t>
  </si>
  <si>
    <t>D.1.1.08 Půdorys 2.NP - bourací práce</t>
  </si>
  <si>
    <t>131</t>
  </si>
  <si>
    <t>725590812</t>
  </si>
  <si>
    <t>Vnitrostaveništní přemístění vybouraných (demontovaných) hmot zařizovacích předmětů vodorovně do 100 m v objektech výšky přes 6 do 12 m</t>
  </si>
  <si>
    <t>-743396085</t>
  </si>
  <si>
    <t>https://podminky.urs.cz/item/CS_URS_2021_02/725590812</t>
  </si>
  <si>
    <t>132</t>
  </si>
  <si>
    <t>998725202</t>
  </si>
  <si>
    <t>Přesun hmot pro zařizovací předměty stanovený procentní sazbou (%) z ceny vodorovná dopravní vzdálenost do 50 m v objektech výšky přes 6 do 12 m</t>
  </si>
  <si>
    <t>-1575520521</t>
  </si>
  <si>
    <t>https://podminky.urs.cz/item/CS_URS_2021_02/998725202</t>
  </si>
  <si>
    <t>762</t>
  </si>
  <si>
    <t>Konstrukce tesařské</t>
  </si>
  <si>
    <t>133</t>
  </si>
  <si>
    <t>762083122</t>
  </si>
  <si>
    <t>Práce společné pro tesařské konstrukce impregnace řeziva máčením proti dřevokaznému hmyzu, houbám a plísním, třída ohrožení 3 a 4 (dřevo v exteriéru)</t>
  </si>
  <si>
    <t>-1523321579</t>
  </si>
  <si>
    <t>https://podminky.urs.cz/item/CS_URS_2021_02/762083122</t>
  </si>
  <si>
    <t>134</t>
  </si>
  <si>
    <t>762085103</t>
  </si>
  <si>
    <t>Práce společné pro tesařské konstrukce montáž ocelových spojovacích prostředků (materiál ve specifikaci) kotevních želez příložek, patek, táhel</t>
  </si>
  <si>
    <t>-1530220170</t>
  </si>
  <si>
    <t>https://podminky.urs.cz/item/CS_URS_2021_02/762085103</t>
  </si>
  <si>
    <t>135</t>
  </si>
  <si>
    <t>54825003</t>
  </si>
  <si>
    <t>kotevní patka tvaru U široká 140x120x4,0 20x250mm</t>
  </si>
  <si>
    <t>-776820288</t>
  </si>
  <si>
    <t>https://podminky.urs.cz/item/CS_URS_2021_02/54825003</t>
  </si>
  <si>
    <t>136</t>
  </si>
  <si>
    <t>762123130</t>
  </si>
  <si>
    <t>Montáž konstrukce stěn a příček vázaných z fošen, hranolů, hranolků, průřezové plochy přes 144 do 224 cm2</t>
  </si>
  <si>
    <t>254157830</t>
  </si>
  <si>
    <t>https://podminky.urs.cz/item/CS_URS_2021_02/762123130</t>
  </si>
  <si>
    <t>"S1" 2,11*4</t>
  </si>
  <si>
    <t>"S2" 3,43*2</t>
  </si>
  <si>
    <t>"S3" 2,15*2</t>
  </si>
  <si>
    <t>137</t>
  </si>
  <si>
    <t>60512135</t>
  </si>
  <si>
    <t>hranol stavební řezivo průřezu do 288cm2 do dl 6m</t>
  </si>
  <si>
    <t>1177739134</t>
  </si>
  <si>
    <t>https://podminky.urs.cz/item/CS_URS_2021_02/60512135</t>
  </si>
  <si>
    <t>"S1" 2,11*4*0,12*0,14*1,05</t>
  </si>
  <si>
    <t>"S2" 3,43*2*0,12*0,14*1,05</t>
  </si>
  <si>
    <t>"S3" 2,15*2*0,1*0,12*1,05</t>
  </si>
  <si>
    <t>138</t>
  </si>
  <si>
    <t>762195000</t>
  </si>
  <si>
    <t>Spojovací prostředky stěn a příček hřebíky, svory, fixační prkna</t>
  </si>
  <si>
    <t>1309449518</t>
  </si>
  <si>
    <t>https://podminky.urs.cz/item/CS_URS_2021_02/762195000</t>
  </si>
  <si>
    <t>139</t>
  </si>
  <si>
    <t>762332132</t>
  </si>
  <si>
    <t>Montáž vázaných konstrukcí krovů střech pultových, sedlových, valbových, stanových čtvercového nebo obdélníkového půdorysu z řeziva hraněného průřezové plochy přes 120 do 224 cm2</t>
  </si>
  <si>
    <t>1293970559</t>
  </si>
  <si>
    <t>https://podminky.urs.cz/item/CS_URS_2021_02/762332132</t>
  </si>
  <si>
    <t>"K1" 3,65*7</t>
  </si>
  <si>
    <t>"P1" 5,57*2</t>
  </si>
  <si>
    <t>"V1" 2,45*2</t>
  </si>
  <si>
    <t>"V2" 1,68*2</t>
  </si>
  <si>
    <t>"V3" 1,73</t>
  </si>
  <si>
    <t>"V4" 0,65*2</t>
  </si>
  <si>
    <t>140</t>
  </si>
  <si>
    <t>60512130</t>
  </si>
  <si>
    <t>hranol stavební řezivo průřezu do 224cm2 do dl 6m</t>
  </si>
  <si>
    <t>574760468</t>
  </si>
  <si>
    <t>https://podminky.urs.cz/item/CS_URS_2021_02/60512130</t>
  </si>
  <si>
    <t>"K1" 3,65*7*0,16*0,12*1,05</t>
  </si>
  <si>
    <t>"P1" 5,57*2*0,14*0,14*1,05</t>
  </si>
  <si>
    <t>"V1" 2,45*2*0,14*0,14*1,05</t>
  </si>
  <si>
    <t>"V2" 1,68*2*0,14*0,14*1,05</t>
  </si>
  <si>
    <t>"V3" 1,73*0,14*0,14*1,05</t>
  </si>
  <si>
    <t>"V4" 0,65*2*0,14*0,14*1,05</t>
  </si>
  <si>
    <t>141</t>
  </si>
  <si>
    <t>762341260</t>
  </si>
  <si>
    <t>Bednění a laťování montáž bednění střech rovných a šikmých sklonu do 60° s vyřezáním otvorů z palubek</t>
  </si>
  <si>
    <t>543000460</t>
  </si>
  <si>
    <t>https://podminky.urs.cz/item/CS_URS_2021_02/762341260</t>
  </si>
  <si>
    <t>SCH3</t>
  </si>
  <si>
    <t>3,65*5,81</t>
  </si>
  <si>
    <t>142</t>
  </si>
  <si>
    <t>61191182r</t>
  </si>
  <si>
    <t xml:space="preserve">palubky smrk  tl. 25 mm</t>
  </si>
  <si>
    <t>1835742380</t>
  </si>
  <si>
    <t>21,207*1,1 'Přepočtené koeficientem množství</t>
  </si>
  <si>
    <t>143</t>
  </si>
  <si>
    <t>762341931</t>
  </si>
  <si>
    <t>Vyřezání otvorů v bednění střech bez rozebrání krytiny z prken tl. do 32 mm, otvoru plochy jednotlivě do 1 m2</t>
  </si>
  <si>
    <t>-202435607</t>
  </si>
  <si>
    <t>https://podminky.urs.cz/item/CS_URS_2021_02/762341931</t>
  </si>
  <si>
    <t>D.1.1.14 Pohled JV, SV - nový stav</t>
  </si>
  <si>
    <t>"B10" 0,7*4</t>
  </si>
  <si>
    <t>144</t>
  </si>
  <si>
    <t>762395000</t>
  </si>
  <si>
    <t>Spojovací prostředky krovů, bednění a laťování, nadstřešních konstrukcí svory, prkna, hřebíky, pásová ocel, vruty</t>
  </si>
  <si>
    <t>-1929282129</t>
  </si>
  <si>
    <t>https://podminky.urs.cz/item/CS_URS_2021_02/762395000</t>
  </si>
  <si>
    <t>145</t>
  </si>
  <si>
    <t>998762202</t>
  </si>
  <si>
    <t>Přesun hmot pro konstrukce tesařské stanovený procentní sazbou (%) z ceny vodorovná dopravní vzdálenost do 50 m v objektech výšky přes 6 do 12 m</t>
  </si>
  <si>
    <t>-1409791978</t>
  </si>
  <si>
    <t>https://podminky.urs.cz/item/CS_URS_2021_02/998762202</t>
  </si>
  <si>
    <t>763</t>
  </si>
  <si>
    <t>Konstrukce suché výstavby</t>
  </si>
  <si>
    <t>146</t>
  </si>
  <si>
    <t>763131411</t>
  </si>
  <si>
    <t>Podhled ze sádrokartonových desek dvouvrstvá zavěšená spodní konstrukce z ocelových profilů CD, UD jednoduše opláštěná deskou standardní A, tl. 12,5 mm, bez izolace</t>
  </si>
  <si>
    <t>803108303</t>
  </si>
  <si>
    <t>https://podminky.urs.cz/item/CS_URS_2021_02/763131411</t>
  </si>
  <si>
    <t>4.15 Podhled</t>
  </si>
  <si>
    <t>147</t>
  </si>
  <si>
    <t>763131412</t>
  </si>
  <si>
    <t>Podhled ze sádrokartonových desek dvouvrstvá zavěšená spodní konstrukce z ocelových profilů CD, UD jednoduše opláštěná deskou standardní A, tl. 12,5 mm, s izolací</t>
  </si>
  <si>
    <t>-944139444</t>
  </si>
  <si>
    <t>https://podminky.urs.cz/item/CS_URS_2021_02/763131412</t>
  </si>
  <si>
    <t>148</t>
  </si>
  <si>
    <t>763131451</t>
  </si>
  <si>
    <t>Podhled ze sádrokartonových desek dvouvrstvá zavěšená spodní konstrukce z ocelových profilů CD, UD jednoduše opláštěná deskou impregnovanou H2, tl. 12,5 mm, bez izolace</t>
  </si>
  <si>
    <t>1844166251</t>
  </si>
  <si>
    <t>https://podminky.urs.cz/item/CS_URS_2021_02/763131451</t>
  </si>
  <si>
    <t>149</t>
  </si>
  <si>
    <t>763131452</t>
  </si>
  <si>
    <t>Podhled ze sádrokartonových desek dvouvrstvá zavěšená spodní konstrukce z ocelových profilů CD, UD jednoduše opláštěná deskou impregnovanou H2, tl. 12,5 mm, s izolací</t>
  </si>
  <si>
    <t>2126108292</t>
  </si>
  <si>
    <t>https://podminky.urs.cz/item/CS_URS_2021_02/763131452</t>
  </si>
  <si>
    <t>150</t>
  </si>
  <si>
    <t>763131621</t>
  </si>
  <si>
    <t>Podhled ze sádrokartonových desek montáž desek, tl. 12,5 mm</t>
  </si>
  <si>
    <t>1974411240</t>
  </si>
  <si>
    <t>https://podminky.urs.cz/item/CS_URS_2021_02/763131621</t>
  </si>
  <si>
    <t>151</t>
  </si>
  <si>
    <t>59030021</t>
  </si>
  <si>
    <t>deska SDK A tl 12,5mm</t>
  </si>
  <si>
    <t>659589345</t>
  </si>
  <si>
    <t>https://podminky.urs.cz/item/CS_URS_2021_02/59030021</t>
  </si>
  <si>
    <t>18,37*1,05 'Přepočtené koeficientem množství</t>
  </si>
  <si>
    <t>152</t>
  </si>
  <si>
    <t>763131751</t>
  </si>
  <si>
    <t>Podhled ze sádrokartonových desek ostatní práce a konstrukce na podhledech ze sádrokartonových desek montáž parotěsné zábrany</t>
  </si>
  <si>
    <t>1359269575</t>
  </si>
  <si>
    <t>https://podminky.urs.cz/item/CS_URS_2021_02/763131751</t>
  </si>
  <si>
    <t>153</t>
  </si>
  <si>
    <t>28329028</t>
  </si>
  <si>
    <t>fólie PE vyztužená Al vrstvou pro parotěsnou vrstvu 150g/m2 s integrovanou lepící páskou</t>
  </si>
  <si>
    <t>-1803905997</t>
  </si>
  <si>
    <t>https://podminky.urs.cz/item/CS_URS_2021_02/28329028</t>
  </si>
  <si>
    <t>118,67*1,1235 'Přepočtené koeficientem množství</t>
  </si>
  <si>
    <t>154</t>
  </si>
  <si>
    <t>763131752</t>
  </si>
  <si>
    <t>Podhled ze sádrokartonových desek ostatní práce a konstrukce na podhledech ze sádrokartonových desek montáž jedné vrstvy tepelné izolace</t>
  </si>
  <si>
    <t>-504255374</t>
  </si>
  <si>
    <t>https://podminky.urs.cz/item/CS_URS_2021_02/763131752</t>
  </si>
  <si>
    <t xml:space="preserve">4.13  Izolace tepelné</t>
  </si>
  <si>
    <t>PO4</t>
  </si>
  <si>
    <t>"1.03" 4,66*2</t>
  </si>
  <si>
    <t>"1.04" 1,89*2</t>
  </si>
  <si>
    <t>"1.05" 2,88*2</t>
  </si>
  <si>
    <t>"1.06" 3,32*2</t>
  </si>
  <si>
    <t>"1.07" 4,66*2</t>
  </si>
  <si>
    <t>155</t>
  </si>
  <si>
    <t>63152102</t>
  </si>
  <si>
    <t>pás tepelně izolační univerzální λ=0,033-0,035 tl 140mm</t>
  </si>
  <si>
    <t>-671625211</t>
  </si>
  <si>
    <t>34,82*1,05 'Přepočtené koeficientem množství</t>
  </si>
  <si>
    <t>156</t>
  </si>
  <si>
    <t>763131821</t>
  </si>
  <si>
    <t>Demontáž podhledu nebo samostatného požárního předělu ze sádrokartonových desek s nosnou konstrukcí dvouvrstvou z ocelových profilů, opláštění jednoduché</t>
  </si>
  <si>
    <t>-2086472466</t>
  </si>
  <si>
    <t>https://podminky.urs.cz/item/CS_URS_2021_02/763131821</t>
  </si>
  <si>
    <t>4.9. Tesařské konstrukce</t>
  </si>
  <si>
    <t>B10</t>
  </si>
  <si>
    <t>"2.02" 5,17</t>
  </si>
  <si>
    <t>"2.03" 61,02</t>
  </si>
  <si>
    <t>"2.04" 1,12</t>
  </si>
  <si>
    <t>"2.05" 1,04</t>
  </si>
  <si>
    <t>"2.06" 1,04</t>
  </si>
  <si>
    <t>"2.07" 1.12</t>
  </si>
  <si>
    <t>"2.08" 19,67</t>
  </si>
  <si>
    <t>"2.09" 8,58</t>
  </si>
  <si>
    <t>157</t>
  </si>
  <si>
    <t>998763402</t>
  </si>
  <si>
    <t>Přesun hmot pro konstrukce montované z desek stanovený procentní sazbou (%) z ceny vodorovná dopravní vzdálenost do 50 m v objektech výšky přes 6 do 12 m</t>
  </si>
  <si>
    <t>105338133</t>
  </si>
  <si>
    <t>https://podminky.urs.cz/item/CS_URS_2021_02/998763402</t>
  </si>
  <si>
    <t>764</t>
  </si>
  <si>
    <t>Konstrukce klempířské</t>
  </si>
  <si>
    <t>158</t>
  </si>
  <si>
    <t>764001821</t>
  </si>
  <si>
    <t>Demontáž klempířských konstrukcí krytiny ze svitků nebo tabulí do suti</t>
  </si>
  <si>
    <t>861898510</t>
  </si>
  <si>
    <t>https://podminky.urs.cz/item/CS_URS_2021_02/764001821</t>
  </si>
  <si>
    <t>"B10" 0,65*0,65</t>
  </si>
  <si>
    <t>159</t>
  </si>
  <si>
    <t>764002851</t>
  </si>
  <si>
    <t>Demontáž klempířských konstrukcí oplechování parapetů do suti</t>
  </si>
  <si>
    <t>-1764550428</t>
  </si>
  <si>
    <t>https://podminky.urs.cz/item/CS_URS_2021_02/764002851</t>
  </si>
  <si>
    <t>160</t>
  </si>
  <si>
    <t>764004801</t>
  </si>
  <si>
    <t>Demontáž klempířských konstrukcí žlabu podokapního do suti</t>
  </si>
  <si>
    <t>607026658</t>
  </si>
  <si>
    <t>https://podminky.urs.cz/item/CS_URS_2021_02/764004801</t>
  </si>
  <si>
    <t>"B3"25,4</t>
  </si>
  <si>
    <t>161</t>
  </si>
  <si>
    <t>764004861</t>
  </si>
  <si>
    <t>Demontáž klempířských konstrukcí svodu do suti</t>
  </si>
  <si>
    <t>-507420270</t>
  </si>
  <si>
    <t>https://podminky.urs.cz/item/CS_URS_2021_02/764004861</t>
  </si>
  <si>
    <t>"B2"22,8</t>
  </si>
  <si>
    <t>162</t>
  </si>
  <si>
    <t>764203152</t>
  </si>
  <si>
    <t>Montáž oplechování střešních prvků střešního výlezu střechy s krytinou skládanou nebo plechovou</t>
  </si>
  <si>
    <t>445199955</t>
  </si>
  <si>
    <t>D.1.1.17 Výpis oken a dveří</t>
  </si>
  <si>
    <t>"04/C" 1</t>
  </si>
  <si>
    <t>163</t>
  </si>
  <si>
    <t>55350421R</t>
  </si>
  <si>
    <t xml:space="preserve">dřevěné střešní výlezové okno  60x60cm</t>
  </si>
  <si>
    <t>-1486960636</t>
  </si>
  <si>
    <t>164</t>
  </si>
  <si>
    <t>764211614</t>
  </si>
  <si>
    <t>Oplechování střešních prvků z pozinkovaného plechu s povrchovou úpravou hřebene větraného s použitím hřebenového plechu s těsněním a perforovaným plechem rš 330 mm</t>
  </si>
  <si>
    <t>-2090992822</t>
  </si>
  <si>
    <t>https://podminky.urs.cz/item/CS_URS_2021_02/764211614</t>
  </si>
  <si>
    <t xml:space="preserve">4.17. Klempířské práce </t>
  </si>
  <si>
    <t>D.1.1.18 Výpis klempířských prvků</t>
  </si>
  <si>
    <t>"06/K" 5,8</t>
  </si>
  <si>
    <t>165</t>
  </si>
  <si>
    <t>764212633</t>
  </si>
  <si>
    <t>Oplechování střešních prvků z pozinkovaného plechu s povrchovou úpravou štítu závětrnou lištou rš 250 mm</t>
  </si>
  <si>
    <t>-2005796505</t>
  </si>
  <si>
    <t>https://podminky.urs.cz/item/CS_URS_2021_02/764212633</t>
  </si>
  <si>
    <t>"07/K" 2,55*2</t>
  </si>
  <si>
    <t>166</t>
  </si>
  <si>
    <t>764212661</t>
  </si>
  <si>
    <t>Oplechování střešních prvků z pozinkovaného plechu s povrchovou úpravou okapu střechy rovné okapovým plechem rš 150 mm</t>
  </si>
  <si>
    <t>-913667357</t>
  </si>
  <si>
    <t>https://podminky.urs.cz/item/CS_URS_2021_02/764212661</t>
  </si>
  <si>
    <t>"08/K" 5,8</t>
  </si>
  <si>
    <t>167</t>
  </si>
  <si>
    <t>764212664</t>
  </si>
  <si>
    <t>Oplechování střešních prvků z pozinkovaného plechu s povrchovou úpravou okapu střechy rovné okapovým plechem rš 330 mm</t>
  </si>
  <si>
    <t>-33056503</t>
  </si>
  <si>
    <t>https://podminky.urs.cz/item/CS_URS_2021_02/764212664</t>
  </si>
  <si>
    <t>168</t>
  </si>
  <si>
    <t>764216603</t>
  </si>
  <si>
    <t>Oplechování parapetů z pozinkovaného plechu s povrchovou úpravou rovných mechanicky kotvené, bez rohů rš 250 mm</t>
  </si>
  <si>
    <t>-1877991273</t>
  </si>
  <si>
    <t>https://podminky.urs.cz/item/CS_URS_2021_02/764216603</t>
  </si>
  <si>
    <t>"01/K" 2*0,9</t>
  </si>
  <si>
    <t>"03/K" 4*1,8</t>
  </si>
  <si>
    <t>169</t>
  </si>
  <si>
    <t>764216605R</t>
  </si>
  <si>
    <t>Oplechování parapetů z pozinkovaného plechu s povrchovou úpravou rovných mechanicky kotvené, bez rohů rš 350 mm</t>
  </si>
  <si>
    <t>155130337</t>
  </si>
  <si>
    <t>"02/K" 4*1,2</t>
  </si>
  <si>
    <t>"04/K" 2*0,6</t>
  </si>
  <si>
    <t>"05/K" 4*1,8</t>
  </si>
  <si>
    <t>170</t>
  </si>
  <si>
    <t>764216665</t>
  </si>
  <si>
    <t>Oplechování parapetů z pozinkovaného plechu s povrchovou úpravou rovných celoplošně lepené, bez rohů Příplatek k cenám za zvýšenou pracnost při provedení rohu nebo koutu do rš 400 mm</t>
  </si>
  <si>
    <t>-737437047</t>
  </si>
  <si>
    <t>https://podminky.urs.cz/item/CS_URS_2021_02/764216665</t>
  </si>
  <si>
    <t>"01/K" 2*2</t>
  </si>
  <si>
    <t>"02/K" 4*2</t>
  </si>
  <si>
    <t>"03/K" 4*2</t>
  </si>
  <si>
    <t>"04/K" 2*2</t>
  </si>
  <si>
    <t>"05/K" 4*2</t>
  </si>
  <si>
    <t>171</t>
  </si>
  <si>
    <t>764218604R</t>
  </si>
  <si>
    <t>Oplechování terasy z pozinkovaného plechu s povrchovou úpravou rovných, bez rohů mechanicky kotvené rš 330 mm</t>
  </si>
  <si>
    <t>860510841</t>
  </si>
  <si>
    <t>"13/K" 6,2</t>
  </si>
  <si>
    <t>172</t>
  </si>
  <si>
    <t>764314612</t>
  </si>
  <si>
    <t>Lemování prostupů z pozinkovaného plechu s povrchovou úpravou bez lišty, střech s krytinou skládanou nebo z plechu</t>
  </si>
  <si>
    <t>-621404905</t>
  </si>
  <si>
    <t>https://podminky.urs.cz/item/CS_URS_2021_02/764314612</t>
  </si>
  <si>
    <t>"B10" (0,65+0,65)*2*0,5</t>
  </si>
  <si>
    <t>173</t>
  </si>
  <si>
    <t>764316643</t>
  </si>
  <si>
    <t>Lemování ventilačních nástavců z pozinkovaného plechu s povrchovou úpravou výšky do 1000 mm, se stříškou střech s krytinou skládanou z taškových tabulí, průměru 110 mm</t>
  </si>
  <si>
    <t>-1836775347</t>
  </si>
  <si>
    <t>https://podminky.urs.cz/item/CS_URS_2021_02/764316643</t>
  </si>
  <si>
    <t>"B12" 1</t>
  </si>
  <si>
    <t>174</t>
  </si>
  <si>
    <t>764511601</t>
  </si>
  <si>
    <t>Žlab podokapní z pozinkovaného plechu s povrchovou úpravou včetně háků a čel půlkruhový do rš 280 mm</t>
  </si>
  <si>
    <t>1334309375</t>
  </si>
  <si>
    <t>https://podminky.urs.cz/item/CS_URS_2021_02/764511601</t>
  </si>
  <si>
    <t>"09/K" 5,8</t>
  </si>
  <si>
    <t>175</t>
  </si>
  <si>
    <t>764511602</t>
  </si>
  <si>
    <t>Žlab podokapní z pozinkovaného plechu s povrchovou úpravou včetně háků a čel půlkruhový rš 330 mm</t>
  </si>
  <si>
    <t>1429217494</t>
  </si>
  <si>
    <t>https://podminky.urs.cz/item/CS_URS_2021_02/764511602</t>
  </si>
  <si>
    <t>"11/K" 25,4</t>
  </si>
  <si>
    <t>176</t>
  </si>
  <si>
    <t>764518621</t>
  </si>
  <si>
    <t>Svod z pozinkovaného plechu s upraveným povrchem včetně objímek, kolen a odskoků kruhový, průměru do 90 mm</t>
  </si>
  <si>
    <t>1331286600</t>
  </si>
  <si>
    <t>https://podminky.urs.cz/item/CS_URS_2021_02/764518621</t>
  </si>
  <si>
    <t>"10/K" 2,5</t>
  </si>
  <si>
    <t>177</t>
  </si>
  <si>
    <t>764518622</t>
  </si>
  <si>
    <t>Svod z pozinkovaného plechu s upraveným povrchem včetně objímek, kolen a odskoků kruhový, průměru 100 mm</t>
  </si>
  <si>
    <t>-1912557916</t>
  </si>
  <si>
    <t>https://podminky.urs.cz/item/CS_URS_2021_02/764518622</t>
  </si>
  <si>
    <t>"12/K" 22,8</t>
  </si>
  <si>
    <t>178</t>
  </si>
  <si>
    <t>998764202</t>
  </si>
  <si>
    <t>Přesun hmot pro konstrukce klempířské stanovený procentní sazbou (%) z ceny vodorovná dopravní vzdálenost do 50 m v objektech výšky přes 6 do 12 m</t>
  </si>
  <si>
    <t>2048544190</t>
  </si>
  <si>
    <t>https://podminky.urs.cz/item/CS_URS_2021_02/998764202</t>
  </si>
  <si>
    <t>765</t>
  </si>
  <si>
    <t>Krytina skládaná</t>
  </si>
  <si>
    <t>179</t>
  </si>
  <si>
    <t>765151003</t>
  </si>
  <si>
    <t>Montáž krytiny bitumenové ze šindelů na bednění, sklonu přes 30°</t>
  </si>
  <si>
    <t>-1460180084</t>
  </si>
  <si>
    <t>https://podminky.urs.cz/item/CS_URS_2021_02/765151003</t>
  </si>
  <si>
    <t>180</t>
  </si>
  <si>
    <t>62866518</t>
  </si>
  <si>
    <t>šindel asfaltový na skelné vložce laminovaný tvar obdélník,čtverec barevný</t>
  </si>
  <si>
    <t>7495398</t>
  </si>
  <si>
    <t>https://podminky.urs.cz/item/CS_URS_2021_02/62866518</t>
  </si>
  <si>
    <t>181</t>
  </si>
  <si>
    <t>765151021</t>
  </si>
  <si>
    <t>Montáž krytiny bitumenové ze šindelů okapové hrany na plech</t>
  </si>
  <si>
    <t>-286675573</t>
  </si>
  <si>
    <t>https://podminky.urs.cz/item/CS_URS_2021_02/765151021</t>
  </si>
  <si>
    <t>182</t>
  </si>
  <si>
    <t>765151061</t>
  </si>
  <si>
    <t>Montáž krytiny bitumenové ze šindelů štítové hrany plechem</t>
  </si>
  <si>
    <t>2104418291</t>
  </si>
  <si>
    <t>https://podminky.urs.cz/item/CS_URS_2021_02/765151061</t>
  </si>
  <si>
    <t>3,575*2</t>
  </si>
  <si>
    <t>183</t>
  </si>
  <si>
    <t>998765202</t>
  </si>
  <si>
    <t>Přesun hmot pro krytiny skládané stanovený procentní sazbou (%) z ceny vodorovná dopravní vzdálenost do 50 m v objektech výšky přes 6 do 12 m</t>
  </si>
  <si>
    <t>635329926</t>
  </si>
  <si>
    <t>https://podminky.urs.cz/item/CS_URS_2021_02/998765202</t>
  </si>
  <si>
    <t>766</t>
  </si>
  <si>
    <t>Konstrukce truhlářské</t>
  </si>
  <si>
    <t>184</t>
  </si>
  <si>
    <t>766411821</t>
  </si>
  <si>
    <t>Demontáž obložení stěn palubkami</t>
  </si>
  <si>
    <t>913819809</t>
  </si>
  <si>
    <t>https://podminky.urs.cz/item/CS_URS_2021_02/766411821</t>
  </si>
  <si>
    <t>"B4" 12,4</t>
  </si>
  <si>
    <t>D.1.1.06 Pohled JV, SV - stávající stav</t>
  </si>
  <si>
    <t>185</t>
  </si>
  <si>
    <t>766411822</t>
  </si>
  <si>
    <t>Demontáž obložení stěn podkladových roštů</t>
  </si>
  <si>
    <t>-1682250702</t>
  </si>
  <si>
    <t>https://podminky.urs.cz/item/CS_URS_2021_02/766411822</t>
  </si>
  <si>
    <t>186</t>
  </si>
  <si>
    <t>766412212</t>
  </si>
  <si>
    <t>Montáž obložení stěn plochy přes 1 m2 palubkami na pero a drážku z měkkého dřeva, šířky přes 60 do 80 mm</t>
  </si>
  <si>
    <t>-291019878</t>
  </si>
  <si>
    <t>https://podminky.urs.cz/item/CS_URS_2021_02/766412212</t>
  </si>
  <si>
    <t>SO4</t>
  </si>
  <si>
    <t>D.1.1.13 Pohled SZ, JZ - nový stav</t>
  </si>
  <si>
    <t>"B14" 8,4*2+13,2</t>
  </si>
  <si>
    <t>187</t>
  </si>
  <si>
    <t>61191178</t>
  </si>
  <si>
    <t>palubky obkladové smrk profil klasický 15x96mm jakost A/B</t>
  </si>
  <si>
    <t>-86947458</t>
  </si>
  <si>
    <t>https://podminky.urs.cz/item/CS_URS_2021_02/61191178</t>
  </si>
  <si>
    <t>30*1,1 'Přepočtené koeficientem množství</t>
  </si>
  <si>
    <t>188</t>
  </si>
  <si>
    <t>766629214</t>
  </si>
  <si>
    <t>Montáž oken dřevěných Příplatek k cenám za izolaci mezi ostěním a rámem okna při rovném ostění, připojovací spára tl. do 15 mm, páska</t>
  </si>
  <si>
    <t>2111752962</t>
  </si>
  <si>
    <t>https://podminky.urs.cz/item/CS_URS_2021_02/766629214</t>
  </si>
  <si>
    <t>30,8+50,1</t>
  </si>
  <si>
    <t>189</t>
  </si>
  <si>
    <t>766660001</t>
  </si>
  <si>
    <t>Montáž dveřních křídel dřevěných nebo plastových otevíravých do ocelové zárubně povrchově upravených jednokřídlových, šířky do 800 mm</t>
  </si>
  <si>
    <t>-1564486282</t>
  </si>
  <si>
    <t>https://podminky.urs.cz/item/CS_URS_2021_02/766660001</t>
  </si>
  <si>
    <t xml:space="preserve">D.1.1.17. Výpis oken a dveří </t>
  </si>
  <si>
    <t>190</t>
  </si>
  <si>
    <t>61160_07/D</t>
  </si>
  <si>
    <t>dřevěné (voštinové) vnitřní dveře, fólie, 800x1970mm včetně kování v provedení dle PD</t>
  </si>
  <si>
    <t>1728034811</t>
  </si>
  <si>
    <t>191</t>
  </si>
  <si>
    <t>61160_08/D</t>
  </si>
  <si>
    <t>dřevěné (voštinové) vnitřní dveře, fólie, 700x1970mm včetně kování v provedení dle PD</t>
  </si>
  <si>
    <t>-871177926</t>
  </si>
  <si>
    <t xml:space="preserve">D1.1.17 Výpis oken a dveří </t>
  </si>
  <si>
    <t>192</t>
  </si>
  <si>
    <t>61160_09/D</t>
  </si>
  <si>
    <t>dřevěné (voštinové) vnitřní dveře, fólie, 600x1970mm včetně kování v provedení dle PD</t>
  </si>
  <si>
    <t>-629242645</t>
  </si>
  <si>
    <t>193</t>
  </si>
  <si>
    <t>766660002</t>
  </si>
  <si>
    <t>Montáž dveřních křídel dřevěných nebo plastových otevíravých do ocelové zárubně povrchově upravených jednokřídlových, šířky přes 800 mm</t>
  </si>
  <si>
    <t>-1152501881</t>
  </si>
  <si>
    <t>https://podminky.urs.cz/item/CS_URS_2021_02/766660002</t>
  </si>
  <si>
    <t>194</t>
  </si>
  <si>
    <t>61160_06/D</t>
  </si>
  <si>
    <t>dřevěné (voštinové) vnitřní dveře, zaskleno bezpečnostním sklem, fólie, 900x1970mm včetně kování v provedení dle PD</t>
  </si>
  <si>
    <t>681647970</t>
  </si>
  <si>
    <t>195</t>
  </si>
  <si>
    <t>766691914</t>
  </si>
  <si>
    <t>Ostatní práce vyvěšení nebo zavěšení křídel s případným uložením a opětovným zavěšením po provedení stavebních změn dřevěných dveřních, plochy do 2 m2</t>
  </si>
  <si>
    <t>-1329892041</t>
  </si>
  <si>
    <t>https://podminky.urs.cz/item/CS_URS_2021_02/766691914</t>
  </si>
  <si>
    <t>9+11</t>
  </si>
  <si>
    <t>196</t>
  </si>
  <si>
    <t>766694121</t>
  </si>
  <si>
    <t>Montáž ostatních truhlářských konstrukcí parapetních desek dřevěných nebo plastových šířky přes 300 mm, délky do 1000 mm</t>
  </si>
  <si>
    <t>112330085</t>
  </si>
  <si>
    <t>"01/C" 1</t>
  </si>
  <si>
    <t>"02/C" 1</t>
  </si>
  <si>
    <t>197</t>
  </si>
  <si>
    <t>766694123</t>
  </si>
  <si>
    <t>Montáž ostatních truhlářských konstrukcí parapetních desek dřevěných nebo plastových šířky přes 300 mm, délky přes 1600 do 2600 mm</t>
  </si>
  <si>
    <t>241497460</t>
  </si>
  <si>
    <t>"03/C" 4</t>
  </si>
  <si>
    <t>198</t>
  </si>
  <si>
    <t>61144403</t>
  </si>
  <si>
    <t>parapet plastový vnitřní komůrkový 350x20x1000mm</t>
  </si>
  <si>
    <t>-2145537936</t>
  </si>
  <si>
    <t>"01/C" 1*0,9</t>
  </si>
  <si>
    <t>"02/C" 1*0,9</t>
  </si>
  <si>
    <t>"03/C" 4*1,8</t>
  </si>
  <si>
    <t>199</t>
  </si>
  <si>
    <t>61144019</t>
  </si>
  <si>
    <t>koncovka k parapetu plastovému vnitřnímu 1 pár</t>
  </si>
  <si>
    <t>sada</t>
  </si>
  <si>
    <t>1242803952</t>
  </si>
  <si>
    <t>200</t>
  </si>
  <si>
    <t>998766202</t>
  </si>
  <si>
    <t>Přesun hmot pro konstrukce truhlářské stanovený procentní sazbou (%) z ceny vodorovná dopravní vzdálenost do 50 m v objektech výšky přes 6 do 12 m</t>
  </si>
  <si>
    <t>1807310092</t>
  </si>
  <si>
    <t>https://podminky.urs.cz/item/CS_URS_2021_02/998766202</t>
  </si>
  <si>
    <t>766P</t>
  </si>
  <si>
    <t>Plastové výplně</t>
  </si>
  <si>
    <t>201</t>
  </si>
  <si>
    <t>766P_01/C</t>
  </si>
  <si>
    <t>Kompletní dodávka a montáž plastové okno 900x600 mm, Uw=1,2 W/m2K, v provedení dle PD</t>
  </si>
  <si>
    <t>-1065552513</t>
  </si>
  <si>
    <t>4.19 Výplně otvorů</t>
  </si>
  <si>
    <t>202</t>
  </si>
  <si>
    <t>766P_02/C</t>
  </si>
  <si>
    <t>-2136450716</t>
  </si>
  <si>
    <t>203</t>
  </si>
  <si>
    <t>766P_03/C</t>
  </si>
  <si>
    <t>Kompletní dodávka a montáž plastové dvoukřídlé okno 1800x1300 mm, Uw=1,2 W/m2K, v provedení dle PD</t>
  </si>
  <si>
    <t>-139503839</t>
  </si>
  <si>
    <t>204</t>
  </si>
  <si>
    <t>766P_01/D</t>
  </si>
  <si>
    <t>Kompletní dodávka a montáž vstupních dveří 1050x2100 mm, Uw=1,5 W/m2K, v provedení dle PD</t>
  </si>
  <si>
    <t>1480439466</t>
  </si>
  <si>
    <t>"01/D" 1+1</t>
  </si>
  <si>
    <t>205</t>
  </si>
  <si>
    <t>766P_03/D</t>
  </si>
  <si>
    <t>Kompletní dodávka a montáž vstupních prosklených dveří 1050x2100 mm, Uw=1,5 W/m2K, v provedení dle PD</t>
  </si>
  <si>
    <t>-604110368</t>
  </si>
  <si>
    <t>"03/D" 1+1</t>
  </si>
  <si>
    <t>206</t>
  </si>
  <si>
    <t>766P_04/D</t>
  </si>
  <si>
    <t>Kompletní dodávka a montáž vstupních dveří 950x2150, Uw=1,5 W/m2K, mm v provedení dle PD</t>
  </si>
  <si>
    <t>134958490</t>
  </si>
  <si>
    <t>"04/D" 1+1</t>
  </si>
  <si>
    <t>207</t>
  </si>
  <si>
    <t>766P_05/D</t>
  </si>
  <si>
    <t>Kompletní dodávka a montáž vstupních dveří 950x2150 mm, Uw=1,5 W/m2K, v provedení dle PD</t>
  </si>
  <si>
    <t>-2007340714</t>
  </si>
  <si>
    <t>"05/D" 1</t>
  </si>
  <si>
    <t>208</t>
  </si>
  <si>
    <t>998766P</t>
  </si>
  <si>
    <t>Přesun hmot pro konstrukce plastové stanovený procentní sazbou (%) z ceny vodorovná dopravní vzdálenost do 50 m v objektech výšky přes 6 do 12 m</t>
  </si>
  <si>
    <t>289361540</t>
  </si>
  <si>
    <t>767</t>
  </si>
  <si>
    <t>Konstrukce zámečnické</t>
  </si>
  <si>
    <t>209</t>
  </si>
  <si>
    <t>767_Z04</t>
  </si>
  <si>
    <t>Kompletní výroba, dodávka a montáž lemování vodoměrné šachty 350x800 mm v provedení dle PD včetně povrchové úpravy</t>
  </si>
  <si>
    <t>-1508104308</t>
  </si>
  <si>
    <t>"04/Z" 1</t>
  </si>
  <si>
    <t>210</t>
  </si>
  <si>
    <t>767161111R</t>
  </si>
  <si>
    <t>Úprava a montáž zábradlí rovného z trubek nebo tenkostěnných profilů do zdiva, hmotnosti 1 m zábradlí do 20 kg</t>
  </si>
  <si>
    <t>-1099209397</t>
  </si>
  <si>
    <t>"B1" 6,475</t>
  </si>
  <si>
    <t>211</t>
  </si>
  <si>
    <t>767161833</t>
  </si>
  <si>
    <t>Demontáž zábradlí k dalšímu použití rovného nerozebíratelný spoj hmotnosti 1 m zábradlí do 20 kg</t>
  </si>
  <si>
    <t>687433940</t>
  </si>
  <si>
    <t>https://podminky.urs.cz/item/CS_URS_2021_02/767161833</t>
  </si>
  <si>
    <t>212</t>
  </si>
  <si>
    <t>767661811</t>
  </si>
  <si>
    <t>Demontáž mříží pevných nebo otevíravých</t>
  </si>
  <si>
    <t>-2101343057</t>
  </si>
  <si>
    <t>https://podminky.urs.cz/item/CS_URS_2021_02/767661811</t>
  </si>
  <si>
    <t>"B6" 1,5*1,65*5+2,15*0,9*3+1,9*0,9</t>
  </si>
  <si>
    <t>213</t>
  </si>
  <si>
    <t>767662110</t>
  </si>
  <si>
    <t>Montáž mříží pevných, připevněných šroubováním</t>
  </si>
  <si>
    <t>2015576218</t>
  </si>
  <si>
    <t>https://podminky.urs.cz/item/CS_URS_2021_02/767662110</t>
  </si>
  <si>
    <t>"03/Z" 0,9*0,85*2</t>
  </si>
  <si>
    <t>"B12" 1,5*1,65*4</t>
  </si>
  <si>
    <t>214</t>
  </si>
  <si>
    <t>767_Z03</t>
  </si>
  <si>
    <t>okenní mříž v provedení dle PD včetně povrchové úpravy a kotevních prvků</t>
  </si>
  <si>
    <t>-381728835</t>
  </si>
  <si>
    <t>215</t>
  </si>
  <si>
    <t>767P_02/D</t>
  </si>
  <si>
    <t>Kompletní dodávka a montáž AL vstupních dveří 950x2100 mm s požární odolností EW 15 DP3, v provedení dle PD</t>
  </si>
  <si>
    <t>-1702021342</t>
  </si>
  <si>
    <t>"02/D" 1</t>
  </si>
  <si>
    <t>216</t>
  </si>
  <si>
    <t>767832102R</t>
  </si>
  <si>
    <t xml:space="preserve">Montáž venkovních žebříků </t>
  </si>
  <si>
    <t>1200185849</t>
  </si>
  <si>
    <t>"02/Z" 1,2</t>
  </si>
  <si>
    <t>217</t>
  </si>
  <si>
    <t>44983024R</t>
  </si>
  <si>
    <t>žebřík výstupový jednoduchý přímý z pozinkované oceli dl 1,2 m v provedení dle PD</t>
  </si>
  <si>
    <t>-737218520</t>
  </si>
  <si>
    <t>"02/Z" 1</t>
  </si>
  <si>
    <t>218</t>
  </si>
  <si>
    <t>998767202</t>
  </si>
  <si>
    <t>Přesun hmot pro zámečnické konstrukce stanovený procentní sazbou (%) z ceny vodorovná dopravní vzdálenost do 50 m v objektech výšky přes 6 do 12 m</t>
  </si>
  <si>
    <t>1018719760</t>
  </si>
  <si>
    <t>https://podminky.urs.cz/item/CS_URS_2021_02/998767202</t>
  </si>
  <si>
    <t>771</t>
  </si>
  <si>
    <t>Podlahy z dlaždic</t>
  </si>
  <si>
    <t>219</t>
  </si>
  <si>
    <t>771111011</t>
  </si>
  <si>
    <t>Příprava podkladu před provedením dlažby vysátí podlah</t>
  </si>
  <si>
    <t>285732719</t>
  </si>
  <si>
    <t>https://podminky.urs.cz/item/CS_URS_2021_02/771111011</t>
  </si>
  <si>
    <t>220</t>
  </si>
  <si>
    <t>771121011</t>
  </si>
  <si>
    <t>Příprava podkladu před provedením dlažby nátěr penetrační na podlahu</t>
  </si>
  <si>
    <t>1540280486</t>
  </si>
  <si>
    <t>https://podminky.urs.cz/item/CS_URS_2021_02/771121011</t>
  </si>
  <si>
    <t>221</t>
  </si>
  <si>
    <t>771151011</t>
  </si>
  <si>
    <t>Příprava podkladu před provedením dlažby samonivelační stěrka min.pevnosti 20 MPa, tloušťky do 3 mm</t>
  </si>
  <si>
    <t>-674088558</t>
  </si>
  <si>
    <t>https://podminky.urs.cz/item/CS_URS_2021_02/771151011</t>
  </si>
  <si>
    <t>222</t>
  </si>
  <si>
    <t>771474114</t>
  </si>
  <si>
    <t>Montáž soklů z dlaždic keramických lepených flexibilním lepidlem rovných, výšky přes 120 do 150 mm</t>
  </si>
  <si>
    <t>-1316636310</t>
  </si>
  <si>
    <t>https://podminky.urs.cz/item/CS_URS_2021_02/771474114</t>
  </si>
  <si>
    <t>"1.02" (2,2+0,9)*2-0,8</t>
  </si>
  <si>
    <t>"1.03" (1,5+3,3)*2-0,9*2-0,8-0,7*2</t>
  </si>
  <si>
    <t>"1.06" 1,35+2,75+1,2</t>
  </si>
  <si>
    <t>"1.07" (1,5+3,3)*2-0,9*3-0,6</t>
  </si>
  <si>
    <t>"1.08" 35,7-0,8*2-0,9*2</t>
  </si>
  <si>
    <t>"1.09" (1,2+2,4+1,2)-0,9+(1,2+2,2+1,2)</t>
  </si>
  <si>
    <t>"2.01" (2,2+2,275)*2-0,9</t>
  </si>
  <si>
    <t>"2.02" (2,2+1,7)*2-0,6</t>
  </si>
  <si>
    <t>"2.03" 25,2-0,8-0,7*3-0,6</t>
  </si>
  <si>
    <t>"2.05" 20,9-0,8-0,7*2</t>
  </si>
  <si>
    <t>"2.06" (1,5+1,8)-0,7</t>
  </si>
  <si>
    <t>"2.10"(2,6+1,1*2)-0,9</t>
  </si>
  <si>
    <t>223</t>
  </si>
  <si>
    <t>771474134</t>
  </si>
  <si>
    <t>Montáž soklů z dlaždic keramických lepených flexibilním lepidlem schodišťových stupňovitých, výšky přes 120 do 150 mm</t>
  </si>
  <si>
    <t>306593883</t>
  </si>
  <si>
    <t>https://podminky.urs.cz/item/CS_URS_2021_02/771474134</t>
  </si>
  <si>
    <t>"1.09" 16*(0,3+0,2)</t>
  </si>
  <si>
    <t>224</t>
  </si>
  <si>
    <t>771574111</t>
  </si>
  <si>
    <t>Montáž podlah z dlaždic keramických lepených flexibilním lepidlem maloformátových hladkých přes 6 do 9 ks/m2</t>
  </si>
  <si>
    <t>73637697</t>
  </si>
  <si>
    <t>https://podminky.urs.cz/item/CS_URS_2021_02/771574111</t>
  </si>
  <si>
    <t>225</t>
  </si>
  <si>
    <t>59761011</t>
  </si>
  <si>
    <t>dlažba keramická slinutá hladká do interiéru i exteriéru do 9ks/m2</t>
  </si>
  <si>
    <t>342239671</t>
  </si>
  <si>
    <t>https://podminky.urs.cz/item/CS_URS_2021_02/59761011</t>
  </si>
  <si>
    <t>ker_sokl*0,15*1,3</t>
  </si>
  <si>
    <t>ker_sokl_schod*0,15*1,3</t>
  </si>
  <si>
    <t>193,972*1,1 'Přepočtené koeficientem množství</t>
  </si>
  <si>
    <t>226</t>
  </si>
  <si>
    <t>771591112</t>
  </si>
  <si>
    <t>Izolace podlahy pod dlažbu nátěrem nebo stěrkou ve dvou vrstvách</t>
  </si>
  <si>
    <t>1248385940</t>
  </si>
  <si>
    <t>https://podminky.urs.cz/item/CS_URS_2021_02/771591112</t>
  </si>
  <si>
    <t>"2.04" 12,95+17,5*0,2</t>
  </si>
  <si>
    <t>227</t>
  </si>
  <si>
    <t>771591115</t>
  </si>
  <si>
    <t>Podlahy - dokončovací práce spárování silikonem</t>
  </si>
  <si>
    <t>-1047143532</t>
  </si>
  <si>
    <t>https://podminky.urs.cz/item/CS_URS_2021_02/771591115</t>
  </si>
  <si>
    <t>228</t>
  </si>
  <si>
    <t>771591241</t>
  </si>
  <si>
    <t>Izolace podlahy pod dlažbu těsnícími izolačními pásy vnitřní kout</t>
  </si>
  <si>
    <t>2012247568</t>
  </si>
  <si>
    <t>https://podminky.urs.cz/item/CS_URS_2021_02/771591241</t>
  </si>
  <si>
    <t>229</t>
  </si>
  <si>
    <t>771591242</t>
  </si>
  <si>
    <t>Izolace podlahy pod dlažbu těsnícími izolačními pásy vnější roh</t>
  </si>
  <si>
    <t>-743163100</t>
  </si>
  <si>
    <t>https://podminky.urs.cz/item/CS_URS_2021_02/771591242</t>
  </si>
  <si>
    <t>230</t>
  </si>
  <si>
    <t>771591264</t>
  </si>
  <si>
    <t>Izolace podlahy pod dlažbu těsnícími izolačními pásy mezi podlahou a stěnu</t>
  </si>
  <si>
    <t>-1365759536</t>
  </si>
  <si>
    <t>https://podminky.urs.cz/item/CS_URS_2021_02/771591264</t>
  </si>
  <si>
    <t>"2.04" 17,5</t>
  </si>
  <si>
    <t>231</t>
  </si>
  <si>
    <t>771592011</t>
  </si>
  <si>
    <t>Čištění vnitřních ploch po položení dlažby podlah nebo schodišť chemickými prostředky</t>
  </si>
  <si>
    <t>1718608917</t>
  </si>
  <si>
    <t>232</t>
  </si>
  <si>
    <t>998771202</t>
  </si>
  <si>
    <t>Přesun hmot pro podlahy z dlaždic stanovený procentní sazbou (%) z ceny vodorovná dopravní vzdálenost do 50 m v objektech výšky přes 6 do 12 m</t>
  </si>
  <si>
    <t>1062873811</t>
  </si>
  <si>
    <t>https://podminky.urs.cz/item/CS_URS_2021_02/998771202</t>
  </si>
  <si>
    <t>781</t>
  </si>
  <si>
    <t>Dokončovací práce - obklady</t>
  </si>
  <si>
    <t>233</t>
  </si>
  <si>
    <t>781111011</t>
  </si>
  <si>
    <t>Příprava podkladu před provedením obkladu oprášení (ometení) stěny</t>
  </si>
  <si>
    <t>-239298519</t>
  </si>
  <si>
    <t>https://podminky.urs.cz/item/CS_URS_2021_02/781111011</t>
  </si>
  <si>
    <t>234</t>
  </si>
  <si>
    <t>781121011</t>
  </si>
  <si>
    <t>Příprava podkladu před provedením obkladu nátěr penetrační na stěnu</t>
  </si>
  <si>
    <t>19346461</t>
  </si>
  <si>
    <t>https://podminky.urs.cz/item/CS_URS_2021_02/781121011</t>
  </si>
  <si>
    <t>"1.01" (2,2+1,775)*2*1,5-0,7*1,5*2-1,2*0,15+(2,2+0,9)*2*1,5-0,7*1,5+0,9*0,2</t>
  </si>
  <si>
    <t>"1.04" (1,8+1,05)*2*1,5-0,7*1,5+1,05*0,2</t>
  </si>
  <si>
    <t>"1.05" (1,8+1,6)*2*1,5-0,8*1,5</t>
  </si>
  <si>
    <t>"1.06" (1,35+0,975)*1,5</t>
  </si>
  <si>
    <t>"1.08" (5,425+2,45)*0,6-0,8*0,6</t>
  </si>
  <si>
    <t>"2.04" (3,7+3,5+1*2+0,1)*2*2-0,7*1,97*2-0,9*1,35</t>
  </si>
  <si>
    <t>"2.06" (1,5+1,8)*2*1,5-0,7*1,5</t>
  </si>
  <si>
    <t>"2.07" (1,8+0,9)*2*1,5-0,7*1,97-0,6*0,15+0,9*0,2</t>
  </si>
  <si>
    <t>"2.08" (1,8+0,9)*2*1,5-0,7*1,97-0,6*0,15+0,9*0,2</t>
  </si>
  <si>
    <t>235</t>
  </si>
  <si>
    <t>781131112</t>
  </si>
  <si>
    <t>Izolace stěny pod obklad izolace nátěrem nebo stěrkou ve dvou vrstvách</t>
  </si>
  <si>
    <t>2113991254</t>
  </si>
  <si>
    <t>https://podminky.urs.cz/item/CS_URS_2021_02/781131112</t>
  </si>
  <si>
    <t>"2.04" (2,4+0,8+1)*2*2</t>
  </si>
  <si>
    <t>236</t>
  </si>
  <si>
    <t>781131251</t>
  </si>
  <si>
    <t>Izolace stěny pod obklad izolace těsnícími izolačními pásy z manžety pro prostupy potrubí</t>
  </si>
  <si>
    <t>-630533659</t>
  </si>
  <si>
    <t>https://podminky.urs.cz/item/CS_URS_2021_02/781131251</t>
  </si>
  <si>
    <t>237</t>
  </si>
  <si>
    <t>781131264R</t>
  </si>
  <si>
    <t>Izolace stěny pod obklad izolace těsnícími izolačními pásy mezi stěnu a stěnu</t>
  </si>
  <si>
    <t>1580603499</t>
  </si>
  <si>
    <t>238</t>
  </si>
  <si>
    <t>781151031</t>
  </si>
  <si>
    <t>Příprava podkladu před provedením obkladu celoplošné vyrovnání podkladu stěrkou, tloušťky 3 mm</t>
  </si>
  <si>
    <t>355002358</t>
  </si>
  <si>
    <t>https://podminky.urs.cz/item/CS_URS_2021_02/781151031</t>
  </si>
  <si>
    <t>239</t>
  </si>
  <si>
    <t>781161021</t>
  </si>
  <si>
    <t>Příprava podkladu před provedením obkladu montáž profilu ukončujícího profilu rohového, vanového</t>
  </si>
  <si>
    <t>-1486086137</t>
  </si>
  <si>
    <t>https://podminky.urs.cz/item/CS_URS_2021_02/781161021</t>
  </si>
  <si>
    <t>"1.01" 0,9</t>
  </si>
  <si>
    <t>"1.04" 1,05</t>
  </si>
  <si>
    <t>"1.08" 0,6*2</t>
  </si>
  <si>
    <t>"2.04" 4*2-0,9*2+1,35</t>
  </si>
  <si>
    <t>"2.07" 0,6+0,15*2+0,9</t>
  </si>
  <si>
    <t>"2.08" 0,6+0,15*2+0,9</t>
  </si>
  <si>
    <t>240</t>
  </si>
  <si>
    <t>59054131</t>
  </si>
  <si>
    <t>profil ukončovací pro vnější hrany obkladů hliník leskle eloxovaný chromem 6x2500mm</t>
  </si>
  <si>
    <t>1646959195</t>
  </si>
  <si>
    <t>https://podminky.urs.cz/item/CS_URS_2021_02/59054131</t>
  </si>
  <si>
    <t>14,3*1,1 'Přepočtené koeficientem množství</t>
  </si>
  <si>
    <t>241</t>
  </si>
  <si>
    <t>781474111</t>
  </si>
  <si>
    <t>Montáž obkladů vnitřních stěn z dlaždic keramických lepených flexibilním lepidlem maloformátových hladkých přes 6 do 9 ks/m2</t>
  </si>
  <si>
    <t>-683755498</t>
  </si>
  <si>
    <t>https://podminky.urs.cz/item/CS_URS_2021_02/781474111</t>
  </si>
  <si>
    <t>242</t>
  </si>
  <si>
    <t>59761026R</t>
  </si>
  <si>
    <t>obklad keramický hladký do 9 ks/m2</t>
  </si>
  <si>
    <t>-1093415835</t>
  </si>
  <si>
    <t>https://podminky.urs.cz/item/CS_URS_2021_02/59761026R</t>
  </si>
  <si>
    <t>98,217*1,1 'Přepočtené koeficientem množství</t>
  </si>
  <si>
    <t>243</t>
  </si>
  <si>
    <t>998781202</t>
  </si>
  <si>
    <t>Přesun hmot pro obklady keramické stanovený procentní sazbou (%) z ceny vodorovná dopravní vzdálenost do 50 m v objektech výšky přes 6 do 12 m</t>
  </si>
  <si>
    <t>-2129033896</t>
  </si>
  <si>
    <t>https://podminky.urs.cz/item/CS_URS_2021_02/998781202</t>
  </si>
  <si>
    <t>783</t>
  </si>
  <si>
    <t>Dokončovací práce - nátěry</t>
  </si>
  <si>
    <t>244</t>
  </si>
  <si>
    <t>783101203</t>
  </si>
  <si>
    <t>Příprava podkladu truhlářských konstrukcí před provedením nátěru broušení smirkovým papírem nebo plátnem jemné</t>
  </si>
  <si>
    <t>1129487991</t>
  </si>
  <si>
    <t>https://podminky.urs.cz/item/CS_URS_2021_02/783101203</t>
  </si>
  <si>
    <t>"B13" 8,4*2+13,2+0,3*4+12,75*1,05*2</t>
  </si>
  <si>
    <t>245</t>
  </si>
  <si>
    <t>783101403</t>
  </si>
  <si>
    <t>Příprava podkladu truhlářských konstrukcí před provedením nátěru oprášení</t>
  </si>
  <si>
    <t>-715585711</t>
  </si>
  <si>
    <t>https://podminky.urs.cz/item/CS_URS_2021_02/783101403</t>
  </si>
  <si>
    <t>246</t>
  </si>
  <si>
    <t>783113111</t>
  </si>
  <si>
    <t>Napouštěcí nátěr truhlářských konstrukcí jednonásobný fungicidní syntetický</t>
  </si>
  <si>
    <t>1982378546</t>
  </si>
  <si>
    <t>https://podminky.urs.cz/item/CS_URS_2021_02/783113111</t>
  </si>
  <si>
    <t>Nátěr_B14*2</t>
  </si>
  <si>
    <t>247</t>
  </si>
  <si>
    <t>783118101</t>
  </si>
  <si>
    <t>Lazurovací nátěr truhlářských konstrukcí jednonásobný syntetický</t>
  </si>
  <si>
    <t>835744637</t>
  </si>
  <si>
    <t>https://podminky.urs.cz/item/CS_URS_2021_02/783118101</t>
  </si>
  <si>
    <t>Nátěr_B13*2</t>
  </si>
  <si>
    <t>248</t>
  </si>
  <si>
    <t>783301313</t>
  </si>
  <si>
    <t>Příprava podkladu zámečnických konstrukcí před provedením nátěru odmaštění odmašťovačem ředidlovým</t>
  </si>
  <si>
    <t>-809850857</t>
  </si>
  <si>
    <t>https://podminky.urs.cz/item/CS_URS_2021_02/783301313</t>
  </si>
  <si>
    <t>"06/D"(0,9+2*2 )*0,5*(2+1)</t>
  </si>
  <si>
    <t>"07/D" (0,8*2*2)*0,5*2</t>
  </si>
  <si>
    <t>"08/D" (0,7+2*2)*0,5*(3+5)</t>
  </si>
  <si>
    <t>"09/D" (0,6+2*2)*0,5*2</t>
  </si>
  <si>
    <t>D.1.1.13 Pohled SZ a JZ - nový stav</t>
  </si>
  <si>
    <t>"stávající mříže" 1,5*1,65*2*4</t>
  </si>
  <si>
    <t>"stávající zábradlí" 6,45*0,9*2</t>
  </si>
  <si>
    <t>249</t>
  </si>
  <si>
    <t>783301401</t>
  </si>
  <si>
    <t>Příprava podkladu zámečnických konstrukcí před provedením nátěru ometení</t>
  </si>
  <si>
    <t>-616295515</t>
  </si>
  <si>
    <t>https://podminky.urs.cz/item/CS_URS_2021_02/783301401</t>
  </si>
  <si>
    <t>250</t>
  </si>
  <si>
    <t>783314201</t>
  </si>
  <si>
    <t>Základní antikorozní nátěr zámečnických konstrukcí jednonásobný syntetický standardní</t>
  </si>
  <si>
    <t>-382131391</t>
  </si>
  <si>
    <t>https://podminky.urs.cz/item/CS_URS_2021_02/783314201</t>
  </si>
  <si>
    <t>251</t>
  </si>
  <si>
    <t>783315101</t>
  </si>
  <si>
    <t>Mezinátěr zámečnických konstrukcí jednonásobný syntetický standardní</t>
  </si>
  <si>
    <t>-1953836737</t>
  </si>
  <si>
    <t>https://podminky.urs.cz/item/CS_URS_2021_02/783315101</t>
  </si>
  <si>
    <t>252</t>
  </si>
  <si>
    <t>783317101</t>
  </si>
  <si>
    <t>Krycí nátěr (email) zámečnických konstrukcí jednonásobný syntetický standardní</t>
  </si>
  <si>
    <t>-1233505987</t>
  </si>
  <si>
    <t>https://podminky.urs.cz/item/CS_URS_2021_02/783317101</t>
  </si>
  <si>
    <t>253</t>
  </si>
  <si>
    <t>783901453</t>
  </si>
  <si>
    <t>Příprava podkladu betonových podlah před provedením nátěru vysátím</t>
  </si>
  <si>
    <t>1303958419</t>
  </si>
  <si>
    <t>https://podminky.urs.cz/item/CS_URS_2021_02/783901453</t>
  </si>
  <si>
    <t>"1.11" 13,09</t>
  </si>
  <si>
    <t>254</t>
  </si>
  <si>
    <t>783933151</t>
  </si>
  <si>
    <t>Penetrační nátěr betonových podlah hladkých (z pohledového nebo gletovaného betonu, stěrky apod.) epoxidový</t>
  </si>
  <si>
    <t>936891853</t>
  </si>
  <si>
    <t>https://podminky.urs.cz/item/CS_URS_2021_02/783933151</t>
  </si>
  <si>
    <t>255</t>
  </si>
  <si>
    <t>783937161</t>
  </si>
  <si>
    <t>Krycí (uzavírací) nátěr betonových podlah dvojnásobný epoxidový vodou ředitelný</t>
  </si>
  <si>
    <t>-41519532</t>
  </si>
  <si>
    <t>https://podminky.urs.cz/item/CS_URS_2021_02/783937161</t>
  </si>
  <si>
    <t>784</t>
  </si>
  <si>
    <t>Dokončovací práce - malby a tapety</t>
  </si>
  <si>
    <t>256</t>
  </si>
  <si>
    <t>784111001</t>
  </si>
  <si>
    <t>Oprášení (ometení) podkladu v místnostech výšky do 3,80 m</t>
  </si>
  <si>
    <t>-278667860</t>
  </si>
  <si>
    <t>https://podminky.urs.cz/item/CS_URS_2021_02/784111001</t>
  </si>
  <si>
    <t>257</t>
  </si>
  <si>
    <t>784121001</t>
  </si>
  <si>
    <t>Oškrabání malby v místnostech výšky do 3,80 m</t>
  </si>
  <si>
    <t>-567983514</t>
  </si>
  <si>
    <t>https://podminky.urs.cz/item/CS_URS_2021_02/784121001</t>
  </si>
  <si>
    <t>om_stav_zdivo</t>
  </si>
  <si>
    <t>strop_1np</t>
  </si>
  <si>
    <t>258</t>
  </si>
  <si>
    <t>784121011</t>
  </si>
  <si>
    <t>Rozmývání podkladu po oškrabání malby v místnostech výšky do 3,80 m</t>
  </si>
  <si>
    <t>493123979</t>
  </si>
  <si>
    <t>https://podminky.urs.cz/item/CS_URS_2021_02/784121011</t>
  </si>
  <si>
    <t>259</t>
  </si>
  <si>
    <t>784181121</t>
  </si>
  <si>
    <t>Penetrace podkladu jednonásobná hloubková akrylátová bezbarvá v místnostech výšky do 3,80 m</t>
  </si>
  <si>
    <t>1892137437</t>
  </si>
  <si>
    <t>https://podminky.urs.cz/item/CS_URS_2021_02/784181121</t>
  </si>
  <si>
    <t>260</t>
  </si>
  <si>
    <t>784211101</t>
  </si>
  <si>
    <t>Malby z malířských směsí oděruvzdorných za mokra dvojnásobné, bílé za mokra oděruvzdorné výborně v místnostech výšky do 3,80 m</t>
  </si>
  <si>
    <t>-1757844773</t>
  </si>
  <si>
    <t>https://podminky.urs.cz/item/CS_URS_2021_02/784211101</t>
  </si>
  <si>
    <t>787</t>
  </si>
  <si>
    <t>Dokončovací práce - zasklívání</t>
  </si>
  <si>
    <t>261</t>
  </si>
  <si>
    <t>787911115</t>
  </si>
  <si>
    <t>Zasklívání – ostatní práce montáž fólie na sklo neprůhledné</t>
  </si>
  <si>
    <t>-795627392</t>
  </si>
  <si>
    <t>https://podminky.urs.cz/item/CS_URS_2021_02/787911115</t>
  </si>
  <si>
    <t>"1.01" 1,2*1,05</t>
  </si>
  <si>
    <t>"1.05" 0,9*0,3</t>
  </si>
  <si>
    <t>"1.06" 0,9*0,3</t>
  </si>
  <si>
    <t>"2.04" 1,8*0,9</t>
  </si>
  <si>
    <t>"2.07" 0,6*0,45</t>
  </si>
  <si>
    <t>"2.08" 0,6*0,45</t>
  </si>
  <si>
    <t>262</t>
  </si>
  <si>
    <t>63479014</t>
  </si>
  <si>
    <t>fólie na sklo nereflexní kouřová 56%</t>
  </si>
  <si>
    <t>1514896195</t>
  </si>
  <si>
    <t>https://podminky.urs.cz/item/CS_URS_2021_02/63479014</t>
  </si>
  <si>
    <t>3,96*1,1 'Přepočtené koeficientem množství</t>
  </si>
  <si>
    <t>263</t>
  </si>
  <si>
    <t>998787202</t>
  </si>
  <si>
    <t>Přesun hmot pro zasklívání stanovený procentní sazbou (%) z ceny vodorovná dopravní vzdálenost do 50 m v objektech výšky přes 6 do 12 m</t>
  </si>
  <si>
    <t>206750798</t>
  </si>
  <si>
    <t>https://podminky.urs.cz/item/CS_URS_2021_02/998787202</t>
  </si>
  <si>
    <t>VRN</t>
  </si>
  <si>
    <t>Vedlejší rozpočtové náklady</t>
  </si>
  <si>
    <t>VRN3</t>
  </si>
  <si>
    <t>Zařízení staveniště</t>
  </si>
  <si>
    <t>264</t>
  </si>
  <si>
    <t>030001000</t>
  </si>
  <si>
    <t>1024</t>
  </si>
  <si>
    <t>1461296450</t>
  </si>
  <si>
    <t>https://podminky.urs.cz/item/CS_URS_2021_02/030001000</t>
  </si>
  <si>
    <t>D.1.4 UN - Technika prostředí staveb</t>
  </si>
  <si>
    <t>Úroveň 3:</t>
  </si>
  <si>
    <t>D.1.4.1 UN - Zdravotně technické instalace</t>
  </si>
  <si>
    <t>08181675</t>
  </si>
  <si>
    <t>Tomáš Ryngl, DiS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</si>
  <si>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</si>
  <si>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</si>
  <si>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</si>
  <si>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726 - Zdravotechnika - předstěnové instalace</t>
  </si>
  <si>
    <t xml:space="preserve">    732 - Ústřední vytápění - strojovny</t>
  </si>
  <si>
    <t>OST - Ostatní</t>
  </si>
  <si>
    <t>713463121</t>
  </si>
  <si>
    <t>Montáž izolace tepelné potrubí potrubními pouzdry bez úpravy uchycenými sponami 1x</t>
  </si>
  <si>
    <t>CS ÚRS 2019 01</t>
  </si>
  <si>
    <t>2146557530</t>
  </si>
  <si>
    <t>8,5+37+86+67,5+3</t>
  </si>
  <si>
    <t>28377048</t>
  </si>
  <si>
    <t>izolace tepelná potrubí z pěnového polyetylenu 28 x 20 mm</t>
  </si>
  <si>
    <t>-1307667764</t>
  </si>
  <si>
    <t>28377053</t>
  </si>
  <si>
    <t>izolace tepelná potrubí z pěnového polyetylenu 32 x 20 mm</t>
  </si>
  <si>
    <t>-20737772</t>
  </si>
  <si>
    <t>28377046</t>
  </si>
  <si>
    <t>izolace tepelná potrubí z pěnového polyetylenu 22 x 25 mm</t>
  </si>
  <si>
    <t>-776470334</t>
  </si>
  <si>
    <t>28377104</t>
  </si>
  <si>
    <t>izolace tepelná potrubí z pěnového polyetylenu 22 x 13 mm</t>
  </si>
  <si>
    <t>-952196861</t>
  </si>
  <si>
    <t>28377059</t>
  </si>
  <si>
    <t>izolace tepelná potrubí z pěnového polyetylenu 40 x 20 mm</t>
  </si>
  <si>
    <t>697087624</t>
  </si>
  <si>
    <t>713463211</t>
  </si>
  <si>
    <t>Montáž izolace tepelné potrubí potrubními pouzdry s Al fólií staženými Al páskou 1x D do 50 mm</t>
  </si>
  <si>
    <t>741295688</t>
  </si>
  <si>
    <t>8,5+37</t>
  </si>
  <si>
    <t>63154531</t>
  </si>
  <si>
    <t>pouzdro izolační potrubní s jednostrannou Al fólií max. 250/100 °C 28/30 mm</t>
  </si>
  <si>
    <t>-2010798206</t>
  </si>
  <si>
    <t>63154572</t>
  </si>
  <si>
    <t>pouzdro izolační potrubní s jednostrannou Al fólií max. 250/100 °C 35/40 mm</t>
  </si>
  <si>
    <t>-1551230682</t>
  </si>
  <si>
    <t>998713101</t>
  </si>
  <si>
    <t>Přesun hmot tonážní pro izolace tepelné v objektech v do 6 m</t>
  </si>
  <si>
    <t>1458896114</t>
  </si>
  <si>
    <t>998713181</t>
  </si>
  <si>
    <t>Příplatek k přesunu hmot tonážní 713 prováděný bez použití mechanizace</t>
  </si>
  <si>
    <t>344614000</t>
  </si>
  <si>
    <t>721</t>
  </si>
  <si>
    <t>Zdravotechnika - vnitřní kanalizace</t>
  </si>
  <si>
    <t>721173401</t>
  </si>
  <si>
    <t>Potrubí kanalizační z PVC SN 4 svodné DN 110</t>
  </si>
  <si>
    <t>672558413</t>
  </si>
  <si>
    <t>721173403</t>
  </si>
  <si>
    <t>Potrubí kanalizační z PVC SN 4 svodné DN 160</t>
  </si>
  <si>
    <t>409710905</t>
  </si>
  <si>
    <t>721174042R</t>
  </si>
  <si>
    <t>Potrubí kanalizační z PP připojovací DN 32</t>
  </si>
  <si>
    <t>-1634051199</t>
  </si>
  <si>
    <t>vč. tvarovek</t>
  </si>
  <si>
    <t>721174043</t>
  </si>
  <si>
    <t>Potrubí kanalizační z PP připojovací DN 50</t>
  </si>
  <si>
    <t>19982772</t>
  </si>
  <si>
    <t>721174045</t>
  </si>
  <si>
    <t>Potrubí kanalizační z PP připojovací DN 110</t>
  </si>
  <si>
    <t>55080034</t>
  </si>
  <si>
    <t>25,5</t>
  </si>
  <si>
    <t>721211402</t>
  </si>
  <si>
    <t>Vpusť podlahová s vodorovným odtokem DN 40/50 s automatickým vztlakovým uzávěrem</t>
  </si>
  <si>
    <t>-752850342</t>
  </si>
  <si>
    <t>721273153</t>
  </si>
  <si>
    <t>Hlavice ventilační polypropylen PP DN 110</t>
  </si>
  <si>
    <t>1890682980</t>
  </si>
  <si>
    <t>721274126</t>
  </si>
  <si>
    <t>Přivzdušňovací ventil vnitřní odpadních potrubí DN 110</t>
  </si>
  <si>
    <t>-1410326226</t>
  </si>
  <si>
    <t>55161841</t>
  </si>
  <si>
    <t>vtok se zápachovou uzávěrkou DN 32</t>
  </si>
  <si>
    <t>126055447</t>
  </si>
  <si>
    <t>28611351</t>
  </si>
  <si>
    <t>koleno kanalizační PVC KG 110x45°</t>
  </si>
  <si>
    <t>1803524857</t>
  </si>
  <si>
    <t>28611504R</t>
  </si>
  <si>
    <t>redukce kanalizační PVC 125/110</t>
  </si>
  <si>
    <t>-697787535</t>
  </si>
  <si>
    <t>28611506</t>
  </si>
  <si>
    <t>redukce kanalizační PVC 160/125</t>
  </si>
  <si>
    <t>1322120148</t>
  </si>
  <si>
    <t>28611912</t>
  </si>
  <si>
    <t>odbočka kanalizační plastová s hrdlem KG 160/110/45°</t>
  </si>
  <si>
    <t>477280224</t>
  </si>
  <si>
    <t>28611908</t>
  </si>
  <si>
    <t>odbočka kanalizační plastová s hrdlem KG 110/110/45°</t>
  </si>
  <si>
    <t>-228872049</t>
  </si>
  <si>
    <t>28611914</t>
  </si>
  <si>
    <t>odbočka kanalizační plastová s hrdlem KG 160/125/45°</t>
  </si>
  <si>
    <t>23241384</t>
  </si>
  <si>
    <t>28611425R</t>
  </si>
  <si>
    <t>odbočka kanalizační plastová s hrdlem KG 125/110/45°</t>
  </si>
  <si>
    <t>-76620474</t>
  </si>
  <si>
    <t>721290111</t>
  </si>
  <si>
    <t>Zkouška těsnosti potrubí kanalizace vodou do DN 125</t>
  </si>
  <si>
    <t>1303943673</t>
  </si>
  <si>
    <t>2+23+25,5+15</t>
  </si>
  <si>
    <t>721290112</t>
  </si>
  <si>
    <t>Zkouška těsnosti potrubí kanalizace vodou do DN 200</t>
  </si>
  <si>
    <t>-1924913580</t>
  </si>
  <si>
    <t>998721101</t>
  </si>
  <si>
    <t>Přesun hmot tonážní pro vnitřní kanalizace v objektech v do 6 m</t>
  </si>
  <si>
    <t>1620690742</t>
  </si>
  <si>
    <t>998721181</t>
  </si>
  <si>
    <t>Příplatek k přesunu hmot tonážní 721 prováděný bez použití mechanizace</t>
  </si>
  <si>
    <t>-1975395023</t>
  </si>
  <si>
    <t>722</t>
  </si>
  <si>
    <t>Zdravotechnika - vnitřní vodovod</t>
  </si>
  <si>
    <t>722174002</t>
  </si>
  <si>
    <t>Potrubí vodovodní plastové PPR svar polyfuze PN 16 D 20 x 2,8 mm</t>
  </si>
  <si>
    <t>1701645821</t>
  </si>
  <si>
    <t>722174003</t>
  </si>
  <si>
    <t>Potrubí vodovodní plastové PPR svar polyfuze PN 16 D 25 x 3,5 mm</t>
  </si>
  <si>
    <t>-1337091920</t>
  </si>
  <si>
    <t>722174004</t>
  </si>
  <si>
    <t>Potrubí vodovodní plastové PPR svar polyfuze PN 16 D 32 x 4,4 mm</t>
  </si>
  <si>
    <t>2081774590</t>
  </si>
  <si>
    <t>722174005</t>
  </si>
  <si>
    <t>Potrubí vodovodní plastové PPR svar polyfuze PN 16 D 40 x 5,5 mm</t>
  </si>
  <si>
    <t>-47798852</t>
  </si>
  <si>
    <t>722220111</t>
  </si>
  <si>
    <t>Nástěnka pro výtokový ventil G 1/2 s jedním závitem</t>
  </si>
  <si>
    <t>-532208836</t>
  </si>
  <si>
    <t>722220121R</t>
  </si>
  <si>
    <t>Nástěnka pro baterii G 1/2</t>
  </si>
  <si>
    <t>pár</t>
  </si>
  <si>
    <t>-389494868</t>
  </si>
  <si>
    <t>722230101</t>
  </si>
  <si>
    <t>Ventil přímý G 1/2 se dvěma závity</t>
  </si>
  <si>
    <t>1160990741</t>
  </si>
  <si>
    <t>722230104</t>
  </si>
  <si>
    <t>Ventil přímý G 5/4 se dvěma závity</t>
  </si>
  <si>
    <t>-285739964</t>
  </si>
  <si>
    <t>722230111</t>
  </si>
  <si>
    <t>Ventil přímý G 1/2 s odvodněním a dvěma závity</t>
  </si>
  <si>
    <t>400197047</t>
  </si>
  <si>
    <t>722230113</t>
  </si>
  <si>
    <t>Ventil přímý G 1 s odvodněním a dvěma závity</t>
  </si>
  <si>
    <t>526886058</t>
  </si>
  <si>
    <t>722231072</t>
  </si>
  <si>
    <t>Ventil zpětný mosazný G 1/2 PN 10 do 110°C se dvěma závity</t>
  </si>
  <si>
    <t>-624771150</t>
  </si>
  <si>
    <t>722231074</t>
  </si>
  <si>
    <t>Ventil zpětný mosazný G 1 PN 10 do 110°C se dvěma závity</t>
  </si>
  <si>
    <t>-1178543369</t>
  </si>
  <si>
    <t>722231221</t>
  </si>
  <si>
    <t>Ventil pojistný mosazný G 1/2 PN 6 do 100°C k bojleru s vnitřním x vnějším závitem</t>
  </si>
  <si>
    <t>178908165</t>
  </si>
  <si>
    <t>722234263</t>
  </si>
  <si>
    <t>Filtr mosazný G 1/2 PN 16 do 120°C s 2x vnitřním závitem</t>
  </si>
  <si>
    <t>688023713</t>
  </si>
  <si>
    <t>722290215</t>
  </si>
  <si>
    <t>Zkouška těsnosti vodovodního potrubí hrdlového nebo přírubového do DN 100</t>
  </si>
  <si>
    <t>1435882823</t>
  </si>
  <si>
    <t>153,5+17+74+3</t>
  </si>
  <si>
    <t>722290234</t>
  </si>
  <si>
    <t>Proplach a dezinfekce vodovodního potrubí do DN 80</t>
  </si>
  <si>
    <t>689812994</t>
  </si>
  <si>
    <t>998722101</t>
  </si>
  <si>
    <t>Přesun hmot tonážní pro vnitřní vodovod v objektech v do 6 m</t>
  </si>
  <si>
    <t>-1652158187</t>
  </si>
  <si>
    <t>998722181</t>
  </si>
  <si>
    <t>Příplatek k přesunu hmot tonážní 722 prováděný bez použití mechanizace</t>
  </si>
  <si>
    <t>563452641</t>
  </si>
  <si>
    <t>723</t>
  </si>
  <si>
    <t>Zdravotechnika - vnitřní plynovod</t>
  </si>
  <si>
    <t>723170215</t>
  </si>
  <si>
    <t>Potrubí plynové plastové ze síťovaného Pe, PN 10 D 32/3,0 mm spojované lisovacími tvarovkami</t>
  </si>
  <si>
    <t>1915586821</t>
  </si>
  <si>
    <t>723170226</t>
  </si>
  <si>
    <t>Ochrana plynového potrubí ze síťovaného Pe korugovanými trubkami D 40</t>
  </si>
  <si>
    <t>-2070016656</t>
  </si>
  <si>
    <t>723190104</t>
  </si>
  <si>
    <t>Přípojka plynovodní nerezová hadice G1/2 F x G1/2 F délky 75 cm spojovaná na závit</t>
  </si>
  <si>
    <t>932072492</t>
  </si>
  <si>
    <t>723230104</t>
  </si>
  <si>
    <t>Kulový uzávěr přímý PN 5 G 1 FF s protipožární armaturou a 2x vnitřním závitem</t>
  </si>
  <si>
    <t>-152680309</t>
  </si>
  <si>
    <t>998723101</t>
  </si>
  <si>
    <t>Přesun hmot tonážní pro vnitřní plynovod v objektech v do 6 m</t>
  </si>
  <si>
    <t>140730123</t>
  </si>
  <si>
    <t>998723181</t>
  </si>
  <si>
    <t>Příplatek k přesunu hmot tonážní 723 prováděný bez použití mechanizace</t>
  </si>
  <si>
    <t>-1112886764</t>
  </si>
  <si>
    <t>725112022</t>
  </si>
  <si>
    <t>Klozet keramický závěsný na nosné stěny s hlubokým splachováním odpad vodorovný</t>
  </si>
  <si>
    <t>-643015443</t>
  </si>
  <si>
    <t>725112022Ri</t>
  </si>
  <si>
    <t>Klozet keramický závěsný na nosné stěny s hlubokým splachováním odpad vodorovný pro invalidy</t>
  </si>
  <si>
    <t>-994793269</t>
  </si>
  <si>
    <t>vč. madel</t>
  </si>
  <si>
    <t>725211603</t>
  </si>
  <si>
    <t>Umyvadlo keramické bílé šířky 600 mm bez krytu na sifon připevněné na stěnu šrouby</t>
  </si>
  <si>
    <t>-966282812</t>
  </si>
  <si>
    <t>725211603Ri</t>
  </si>
  <si>
    <t>Umyvadlo pro invalidy</t>
  </si>
  <si>
    <t>-1647981830</t>
  </si>
  <si>
    <t>725331111</t>
  </si>
  <si>
    <t>Výlevka bez výtokových armatur keramická se sklopnou plastovou mřížkou 500 mm</t>
  </si>
  <si>
    <t>1136745559</t>
  </si>
  <si>
    <t>725813111</t>
  </si>
  <si>
    <t>Ventil rohový bez připojovací trubičky nebo flexi hadičky G 1/2</t>
  </si>
  <si>
    <t>-1080913241</t>
  </si>
  <si>
    <t>725822611</t>
  </si>
  <si>
    <t>Baterie umyvadlová stojánková páková bez výpusti</t>
  </si>
  <si>
    <t>-765800541</t>
  </si>
  <si>
    <t>725841311</t>
  </si>
  <si>
    <t>Baterie sprchová nástěnná pákové</t>
  </si>
  <si>
    <t>-1021045517</t>
  </si>
  <si>
    <t>725841311R</t>
  </si>
  <si>
    <t>Baterie pro výlevku s hadicí a hlavicí</t>
  </si>
  <si>
    <t>82487843</t>
  </si>
  <si>
    <t>725861102</t>
  </si>
  <si>
    <t>Zápachová uzávěrka pro umyvadla DN 40</t>
  </si>
  <si>
    <t>-532130913</t>
  </si>
  <si>
    <t>725861312</t>
  </si>
  <si>
    <t>Zápachová uzávěrka pro pračku DN 40 podomítková</t>
  </si>
  <si>
    <t>-464982823</t>
  </si>
  <si>
    <t>998725101</t>
  </si>
  <si>
    <t>Přesun hmot tonážní pro zařizovací předměty v objektech v do 6 m</t>
  </si>
  <si>
    <t>-1530682026</t>
  </si>
  <si>
    <t>998725181</t>
  </si>
  <si>
    <t>Příplatek k přesunu hmot tonážní 725 prováděný bez použití mechanizace</t>
  </si>
  <si>
    <t>884687895</t>
  </si>
  <si>
    <t>726</t>
  </si>
  <si>
    <t>Zdravotechnika - předstěnové instalace</t>
  </si>
  <si>
    <t>726111031</t>
  </si>
  <si>
    <t>Instalační předstěna - klozet s ovládáním zepředu v 1080 mm závěsný do masivní zděné kce</t>
  </si>
  <si>
    <t>1011520228</t>
  </si>
  <si>
    <t>726191001</t>
  </si>
  <si>
    <t>Zvukoizolační souprava pro klozet a bidet</t>
  </si>
  <si>
    <t>654060610</t>
  </si>
  <si>
    <t>998726111</t>
  </si>
  <si>
    <t>Přesun hmot tonážní pro instalační prefabrikáty v objektech v do 6 m</t>
  </si>
  <si>
    <t>1828013215</t>
  </si>
  <si>
    <t>998726181</t>
  </si>
  <si>
    <t>Příplatek k přesunu hmot tonážní 726 prováděný bez použití mechanizace</t>
  </si>
  <si>
    <t>-471941445</t>
  </si>
  <si>
    <t>732</t>
  </si>
  <si>
    <t>Ústřední vytápění - strojovny</t>
  </si>
  <si>
    <t>732421201</t>
  </si>
  <si>
    <t>Čerpadlo teplovodní mokroběžné závitové cirkulační DN 15 výtlak do 0,9 m průtok 0,35 m3/h pro TUV</t>
  </si>
  <si>
    <t>1822322158</t>
  </si>
  <si>
    <t>998732101</t>
  </si>
  <si>
    <t>Přesun hmot tonážní pro strojovny v objektech v do 6 m</t>
  </si>
  <si>
    <t>1923399810</t>
  </si>
  <si>
    <t>998732102</t>
  </si>
  <si>
    <t>Přesun hmot tonážní pro strojovny v objektech v do 12 m</t>
  </si>
  <si>
    <t>-740871759</t>
  </si>
  <si>
    <t>OST</t>
  </si>
  <si>
    <t>Ostatní</t>
  </si>
  <si>
    <t>OST1</t>
  </si>
  <si>
    <t>Napojení na stávající plynové potrubí</t>
  </si>
  <si>
    <t>soub</t>
  </si>
  <si>
    <t>512</t>
  </si>
  <si>
    <t>965447788</t>
  </si>
  <si>
    <t>OST4</t>
  </si>
  <si>
    <t>Drobný materiál, příchytky, fitinky apod.</t>
  </si>
  <si>
    <t>624568353</t>
  </si>
  <si>
    <t>OST5</t>
  </si>
  <si>
    <t>Výchozí revize, protokoly zkoušek</t>
  </si>
  <si>
    <t>-401337094</t>
  </si>
  <si>
    <t>OST6</t>
  </si>
  <si>
    <t>Stavební přípomoce</t>
  </si>
  <si>
    <t>201132244</t>
  </si>
  <si>
    <t>OST8</t>
  </si>
  <si>
    <t>Protipožární armatura - plyn</t>
  </si>
  <si>
    <t>-940078722</t>
  </si>
  <si>
    <t>D.1.4.2 UN - Vytápění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</si>
  <si>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</si>
  <si>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</si>
  <si>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</si>
  <si>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</si>
  <si>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731</t>
  </si>
  <si>
    <t>Ústřední vytápění - kotelny</t>
  </si>
  <si>
    <t>731244115R</t>
  </si>
  <si>
    <t>Plynový kondenzační kotel, závěsný, max. výkon = 24 kW (80/60 °C)</t>
  </si>
  <si>
    <t>1982864063</t>
  </si>
  <si>
    <t>vč. čerpadlové sestavy</t>
  </si>
  <si>
    <t>vč. směšovací čerpadlové sestavy</t>
  </si>
  <si>
    <t>vč. anuloidu</t>
  </si>
  <si>
    <t>vč. regulace</t>
  </si>
  <si>
    <t>vč. armaturpotřebných pro montáž zdroje tepla</t>
  </si>
  <si>
    <t>vč. zprovoznění</t>
  </si>
  <si>
    <t>vč. plynového kulového kohoutu</t>
  </si>
  <si>
    <t>998731101</t>
  </si>
  <si>
    <t>Přesun hmot tonážní pro kotelny v objektech v do 6 m</t>
  </si>
  <si>
    <t>-1547220027</t>
  </si>
  <si>
    <t>998731181</t>
  </si>
  <si>
    <t>Příplatek k přesunu hmot tonážní 731 prováděný bez použití mechanizace</t>
  </si>
  <si>
    <t>-1651109570</t>
  </si>
  <si>
    <t>732211116R</t>
  </si>
  <si>
    <t>Ohřívač stacionární zásobníkový s jedním výměníkem PN 0,6/1,0 o objemu 290</t>
  </si>
  <si>
    <t>1421742935</t>
  </si>
  <si>
    <t>732331612</t>
  </si>
  <si>
    <t>Nádoba tlaková expanzní s membránou závitové připojení PN 0,6 o objemu 12 l</t>
  </si>
  <si>
    <t>-772926726</t>
  </si>
  <si>
    <t>1401120548</t>
  </si>
  <si>
    <t>998732181</t>
  </si>
  <si>
    <t>Příplatek k přesunu hmot tonážní 732 prováděný bez použití mechanizace</t>
  </si>
  <si>
    <t>-2107384692</t>
  </si>
  <si>
    <t>733</t>
  </si>
  <si>
    <t>Ústřední vytápění - rozvodné potrubí</t>
  </si>
  <si>
    <t>733223202</t>
  </si>
  <si>
    <t>Potrubí měděné tvrdé spojované tvrdým pájením D 15x1</t>
  </si>
  <si>
    <t>1581491176</t>
  </si>
  <si>
    <t>733223203</t>
  </si>
  <si>
    <t>Potrubí měděné tvrdé spojované tvrdým pájením D 18x1</t>
  </si>
  <si>
    <t>3954202</t>
  </si>
  <si>
    <t>733223204</t>
  </si>
  <si>
    <t>Potrubí měděné tvrdé spojované tvrdým pájením D 22x1</t>
  </si>
  <si>
    <t>-1464778378</t>
  </si>
  <si>
    <t>733223205</t>
  </si>
  <si>
    <t>Potrubí měděné tvrdé spojované tvrdým pájením D 28x1,5</t>
  </si>
  <si>
    <t>-958680295</t>
  </si>
  <si>
    <t>733291101</t>
  </si>
  <si>
    <t>Zkouška těsnosti potrubí měděné do D 35x1,5</t>
  </si>
  <si>
    <t>1630507388</t>
  </si>
  <si>
    <t>130,4+39+7+6</t>
  </si>
  <si>
    <t>733811251</t>
  </si>
  <si>
    <t>Ochrana potrubí ústředního vytápění termoizolačními trubicemi z PE tl do 25 mm DN do 22 mm</t>
  </si>
  <si>
    <t>1589671237</t>
  </si>
  <si>
    <t>130,4+39</t>
  </si>
  <si>
    <t>733811252</t>
  </si>
  <si>
    <t>Ochrana potrubí ústředního vytápění termoizolačními trubicemi z PE tl do 25 mm DN do 45 mm</t>
  </si>
  <si>
    <t>-861404947</t>
  </si>
  <si>
    <t>7+6</t>
  </si>
  <si>
    <t>998733101</t>
  </si>
  <si>
    <t>Přesun hmot tonážní pro rozvody potrubí v objektech v do 6 m</t>
  </si>
  <si>
    <t>2090919584</t>
  </si>
  <si>
    <t>998733181</t>
  </si>
  <si>
    <t>Příplatek k přesunu hmot tonážní 733 prováděný bez použití mechanizace</t>
  </si>
  <si>
    <t>-1567756277</t>
  </si>
  <si>
    <t>734</t>
  </si>
  <si>
    <t>Ústřední vytápění - armatury</t>
  </si>
  <si>
    <t>734221682R</t>
  </si>
  <si>
    <t>Termostatická hlavice kapalinová PN 10 do 110°C otopných těles VK</t>
  </si>
  <si>
    <t>1830414501</t>
  </si>
  <si>
    <t>s pojistkou proti odcizení</t>
  </si>
  <si>
    <t>734261402</t>
  </si>
  <si>
    <t>Armatura připojovací rohová G 1/2x18 PN 10 do 110°C radiátorů typu VK</t>
  </si>
  <si>
    <t>-1815146347</t>
  </si>
  <si>
    <t>998734101</t>
  </si>
  <si>
    <t>Přesun hmot tonážní pro armatury v objektech v do 6 m</t>
  </si>
  <si>
    <t>994798609</t>
  </si>
  <si>
    <t>998734181</t>
  </si>
  <si>
    <t>Příplatek k přesunu hmot tonážní 734 prováděný bez použití mechanizace</t>
  </si>
  <si>
    <t>1635812951</t>
  </si>
  <si>
    <t>735</t>
  </si>
  <si>
    <t>Ústřední vytápění - otopná tělesa</t>
  </si>
  <si>
    <t>735000912</t>
  </si>
  <si>
    <t>Vyregulování ventilu nebo kohoutu dvojregulačního s termostatickým ovládáním</t>
  </si>
  <si>
    <t>-487943703</t>
  </si>
  <si>
    <t>735152232R</t>
  </si>
  <si>
    <t xml:space="preserve">Otopné těleso panelové VK jednodeskové 1 přídavná přestupní plocha výška/délka 400/400mm </t>
  </si>
  <si>
    <t>2010389215</t>
  </si>
  <si>
    <t>735152274</t>
  </si>
  <si>
    <t>Otopné těleso panelové VK jednodeskové 1 přídavná přestupní plocha výška/délka 600/700mm výkon 701 W</t>
  </si>
  <si>
    <t>-437658111</t>
  </si>
  <si>
    <t>735152276</t>
  </si>
  <si>
    <t>Otopné těleso panelové VK jednodeskové 1 přídavná přestupní plocha výška/délka 600/900mm výkon 902 W</t>
  </si>
  <si>
    <t>1121204877</t>
  </si>
  <si>
    <t>735152471</t>
  </si>
  <si>
    <t>Otopné těleso panelové VK dvoudeskové 1 přídavná přestupní plocha výška/délka 600/400mm výkon 515 W</t>
  </si>
  <si>
    <t>76554338</t>
  </si>
  <si>
    <t>735152474</t>
  </si>
  <si>
    <t>Otopné těleso panelové VK dvoudeskové 1 přídavná přestupní plocha výška/délka 600/700 mm výkon 902 W</t>
  </si>
  <si>
    <t>288750723</t>
  </si>
  <si>
    <t>735152477</t>
  </si>
  <si>
    <t>Otopné těleso panelové VK dvoudeskové 1 přídavná přestupní plocha výška/délka 600/1000mm výkon 1288W</t>
  </si>
  <si>
    <t>1464758122</t>
  </si>
  <si>
    <t>735152478</t>
  </si>
  <si>
    <t>Otopné těleso panelové VK dvoudeskové 1 přídavná přestupní plocha výška/délka 600/1100mm výkon 1417W</t>
  </si>
  <si>
    <t>-1349763370</t>
  </si>
  <si>
    <t>735152576</t>
  </si>
  <si>
    <t>Otopné těleso panelové VK dvoudeskové 2 přídavné přestupní plochy výška/délka 600/900mm výkon 1511 W</t>
  </si>
  <si>
    <t>-89788505</t>
  </si>
  <si>
    <t>735152581</t>
  </si>
  <si>
    <t>Otopné těleso panelové VK dvoudeskové 2 přídavné přestupní plochy výška/délka 600/1600mm výkon 2686W</t>
  </si>
  <si>
    <t>158833287</t>
  </si>
  <si>
    <t>735152582</t>
  </si>
  <si>
    <t>Otopné těleso panelové VK dvoudeskové 2 přídavné přestupní plochy výška/délka 600/1800mm výkon 3022W</t>
  </si>
  <si>
    <t>-775094202</t>
  </si>
  <si>
    <t>735152676</t>
  </si>
  <si>
    <t>Otopné těleso panelové VK třídeskové 3 přídavné přestupní plochy výška/délka 600/900 mm výkon 2165 W</t>
  </si>
  <si>
    <t>1626239033</t>
  </si>
  <si>
    <t>998735101</t>
  </si>
  <si>
    <t>Přesun hmot tonážní pro otopná tělesa v objektech v do 6 m</t>
  </si>
  <si>
    <t>-750962116</t>
  </si>
  <si>
    <t>998735181</t>
  </si>
  <si>
    <t>Příplatek k přesunu hmot tonážní 735 prováděný bez použití mechanizace</t>
  </si>
  <si>
    <t>-415667693</t>
  </si>
  <si>
    <t>Sestava koaxiálního odkouření zdroje tepla DN 80/125</t>
  </si>
  <si>
    <t>374606640</t>
  </si>
  <si>
    <t>délka doměřit na stavbě, předpoklad = 6,7 m</t>
  </si>
  <si>
    <t>vč. revizního kusu</t>
  </si>
  <si>
    <t>vč. komínové hlavice</t>
  </si>
  <si>
    <t>1424405981</t>
  </si>
  <si>
    <t>-1779623525</t>
  </si>
  <si>
    <t>38346637</t>
  </si>
  <si>
    <t>D.1.4.4 UN - Elektroinstalace</t>
  </si>
  <si>
    <t xml:space="preserve"> </t>
  </si>
  <si>
    <t>25262033</t>
  </si>
  <si>
    <t>ELTYM Hronov,spol.s r.o.,Husova 207,54931 Hronov</t>
  </si>
  <si>
    <t>CZ25262033</t>
  </si>
  <si>
    <t xml:space="preserve">    741 - Elektroinstalace - silnoproud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</si>
  <si>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</si>
  <si>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</si>
  <si>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</si>
  <si>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367</t>
  </si>
  <si>
    <t>997013814</t>
  </si>
  <si>
    <t>Poplatek za uložení na skládce (skládkovné) stavebního odpadu izolací kód odpadu 17 06 04</t>
  </si>
  <si>
    <t>2023460575</t>
  </si>
  <si>
    <t>741</t>
  </si>
  <si>
    <t>Elektroinstalace - silnoproud</t>
  </si>
  <si>
    <t>393</t>
  </si>
  <si>
    <t>741112023</t>
  </si>
  <si>
    <t>Montáž krabice nástěnná plastová čtyřhranná do 250x250 mm</t>
  </si>
  <si>
    <t>765851134</t>
  </si>
  <si>
    <t>394</t>
  </si>
  <si>
    <t>34571479</t>
  </si>
  <si>
    <t>krabice v uzavřeném provedení PP s krytím IP 66 čtvercová 100x100mm</t>
  </si>
  <si>
    <t>306666413</t>
  </si>
  <si>
    <t>458</t>
  </si>
  <si>
    <t>741112001</t>
  </si>
  <si>
    <t>Montáž krabice zapuštěná plastová kruhová</t>
  </si>
  <si>
    <t>-14228156</t>
  </si>
  <si>
    <t>459</t>
  </si>
  <si>
    <t>34571458</t>
  </si>
  <si>
    <t>krabice pod omítku PVC odbočná kruhová D 100mm s víčkem (KO97/5)</t>
  </si>
  <si>
    <t>-1174168541</t>
  </si>
  <si>
    <t>460</t>
  </si>
  <si>
    <t>741112061</t>
  </si>
  <si>
    <t>Montáž krabice přístrojová zapuštěná plastová kruhová</t>
  </si>
  <si>
    <t>-110190342</t>
  </si>
  <si>
    <t>461</t>
  </si>
  <si>
    <t>34571450</t>
  </si>
  <si>
    <t>krabice pod omítku PVC přístrojová kruhová D 70mm (KO68/2)</t>
  </si>
  <si>
    <t>642759576</t>
  </si>
  <si>
    <t>462</t>
  </si>
  <si>
    <t>34571465</t>
  </si>
  <si>
    <t>krabice do dutých stěn PVC přístrojová kruhová D 70mm hluboká</t>
  </si>
  <si>
    <t>-1088762120</t>
  </si>
  <si>
    <t>463</t>
  </si>
  <si>
    <t>741112101</t>
  </si>
  <si>
    <t>Montáž rozvodka zapuštěná plastová kruhová</t>
  </si>
  <si>
    <t>6895504</t>
  </si>
  <si>
    <t>464</t>
  </si>
  <si>
    <t>34571563</t>
  </si>
  <si>
    <t>krabice pod omítku PVC odbočná kruhová D 100mm s víčkem a svorkovnicí (KR 97)</t>
  </si>
  <si>
    <t>1320207278</t>
  </si>
  <si>
    <t>465</t>
  </si>
  <si>
    <t>34571521</t>
  </si>
  <si>
    <t>krabice pod omítku PVC odbočná kruhová D 70mm s víčkem a svorkovnicí (KR 68)</t>
  </si>
  <si>
    <t>424983415</t>
  </si>
  <si>
    <t>466</t>
  </si>
  <si>
    <t>741112022</t>
  </si>
  <si>
    <t>Montáž krabice nástěnná plastová čtyřhranná do 160x160 mm</t>
  </si>
  <si>
    <t>-1352304462</t>
  </si>
  <si>
    <t>467</t>
  </si>
  <si>
    <t>345715240</t>
  </si>
  <si>
    <t>krabice přístrojová odbočná s víčkem z PH, 132x132 mm, hloubka 72 mm (např.KO125)</t>
  </si>
  <si>
    <t>45637909</t>
  </si>
  <si>
    <t>468</t>
  </si>
  <si>
    <t>741112023.2</t>
  </si>
  <si>
    <t>-1690791230</t>
  </si>
  <si>
    <t>469</t>
  </si>
  <si>
    <t>345715440</t>
  </si>
  <si>
    <t>skříň rozvodná, 205x255 mm, hloubka 66 mm (např.KT 250)</t>
  </si>
  <si>
    <t>88132218</t>
  </si>
  <si>
    <t>363</t>
  </si>
  <si>
    <t>0041</t>
  </si>
  <si>
    <t>Zřízení požárně těsnící konstrukce (pěna)</t>
  </si>
  <si>
    <t>ks</t>
  </si>
  <si>
    <t>-319299528</t>
  </si>
  <si>
    <t>364</t>
  </si>
  <si>
    <t>0042</t>
  </si>
  <si>
    <t>Protipožární prostup příčkou (pěna)</t>
  </si>
  <si>
    <t>-21150757</t>
  </si>
  <si>
    <t>741120201</t>
  </si>
  <si>
    <t>Montáž vodič Cu izolovaný plný a laněný s PVC pláštěm žíla 1,5-16 mm2 volně (CY, CHAH-R(V))</t>
  </si>
  <si>
    <t>-1358028705</t>
  </si>
  <si>
    <t>395</t>
  </si>
  <si>
    <t>34141043</t>
  </si>
  <si>
    <t>vodič propojovací jádro Cu plné dvojitá izolace PVC 450/750V (CYY) 1x4mm2</t>
  </si>
  <si>
    <t>558933848</t>
  </si>
  <si>
    <t>368</t>
  </si>
  <si>
    <t>34141044</t>
  </si>
  <si>
    <t>vodič propojovací jádro Cu plné dvojitá izolace PVC 450/750V (CYY) 1x6mm2</t>
  </si>
  <si>
    <t>468488891</t>
  </si>
  <si>
    <t>484</t>
  </si>
  <si>
    <t>34141045</t>
  </si>
  <si>
    <t>vodič propojovací jádro Cu plné dvojitá izolace PVC 450/750V (CYY) 1x10mm2</t>
  </si>
  <si>
    <t>-1892137378</t>
  </si>
  <si>
    <t>741122015</t>
  </si>
  <si>
    <t>Montáž kabel Cu bez ukončení uložený pod omítku plný kulatý 3x1,5 mm2 (CYKY)</t>
  </si>
  <si>
    <t>-651314819</t>
  </si>
  <si>
    <t>272</t>
  </si>
  <si>
    <t>34111030</t>
  </si>
  <si>
    <t>kabel instalační jádro Cu plné izolace PVC plášť PVC 450/750V (CYKY) 3x1,5mm2</t>
  </si>
  <si>
    <t>-2082626414</t>
  </si>
  <si>
    <t>741122016</t>
  </si>
  <si>
    <t>Montáž kabel Cu bez ukončení uložený pod omítku plný kulatý 3x2,5 až 6 mm2 (CYKY)</t>
  </si>
  <si>
    <t>1222202715</t>
  </si>
  <si>
    <t>273</t>
  </si>
  <si>
    <t>34111036</t>
  </si>
  <si>
    <t>kabel instalační jádro Cu plné izolace PVC plášť PVC 450/750V (CYKY) 3x2,5mm2</t>
  </si>
  <si>
    <t>1603814359</t>
  </si>
  <si>
    <t>399</t>
  </si>
  <si>
    <t>741122142</t>
  </si>
  <si>
    <t>Montáž kabel Cu plný kulatý žíla 5x1,5 až 2,5 mm2 zatažený v trubkách (např. CYKY)</t>
  </si>
  <si>
    <t>-992207788</t>
  </si>
  <si>
    <t>400</t>
  </si>
  <si>
    <t>34111090</t>
  </si>
  <si>
    <t>kabel instalační jádro Cu plné izolace PVC plášť PVC 450/750V (CYKY) 5x1,5mm2</t>
  </si>
  <si>
    <t>1097322556</t>
  </si>
  <si>
    <t>401</t>
  </si>
  <si>
    <t>34111094</t>
  </si>
  <si>
    <t>kabel instalační jádro Cu plné izolace PVC plášť PVC 450/750V (CYKY) 5x2,5mm2</t>
  </si>
  <si>
    <t>-1443929500</t>
  </si>
  <si>
    <t>372</t>
  </si>
  <si>
    <t>741122032</t>
  </si>
  <si>
    <t>Montáž kabel Cu bez ukončení uložený pod omítku plný kulatý 5x4 až 6 mm2 (CYKY)</t>
  </si>
  <si>
    <t>271552425</t>
  </si>
  <si>
    <t>421</t>
  </si>
  <si>
    <t>34111098</t>
  </si>
  <si>
    <t>kabel instalační jádro Cu plné izolace PVC plášť PVC 450/750V (CYKY) 5x4mm2</t>
  </si>
  <si>
    <t>-430226360</t>
  </si>
  <si>
    <t>490</t>
  </si>
  <si>
    <t>741122133</t>
  </si>
  <si>
    <t>Montáž kabel Cu plný kulatý žíla 4x10 mm2 zatažený v trubkách (např. CYKY)</t>
  </si>
  <si>
    <t>-1104337457</t>
  </si>
  <si>
    <t>491</t>
  </si>
  <si>
    <t>34111076</t>
  </si>
  <si>
    <t>kabel instalační jádro Cu plné izolace PVC plášť PVC 450/750V (CYKY) 4x10mm2</t>
  </si>
  <si>
    <t>1871502182</t>
  </si>
  <si>
    <t>426</t>
  </si>
  <si>
    <t>741120001</t>
  </si>
  <si>
    <t>Montáž vodič Cu izolovaný plný a laněný žíla 0,35-6 mm2 pod omítku (např. CY)</t>
  </si>
  <si>
    <t>601061476</t>
  </si>
  <si>
    <t>427</t>
  </si>
  <si>
    <t>34113418</t>
  </si>
  <si>
    <t>kabel instalační flexibilní jádro Cu lanované izolace pryž plášť pryž 300/500V (H05RR-F) 5x2,50mm2</t>
  </si>
  <si>
    <t>-142295118</t>
  </si>
  <si>
    <t>497</t>
  </si>
  <si>
    <t>741110062</t>
  </si>
  <si>
    <t>Montáž trubka plastová ohebná D přes 23 do 35 mm uložená pod omítku</t>
  </si>
  <si>
    <t>-923272429</t>
  </si>
  <si>
    <t>498</t>
  </si>
  <si>
    <t>34571156</t>
  </si>
  <si>
    <t>trubka elektroinstalační ohebná z PH, D 28,4/34,5mm</t>
  </si>
  <si>
    <t>-99287330</t>
  </si>
  <si>
    <t>499</t>
  </si>
  <si>
    <t>742121001</t>
  </si>
  <si>
    <t>Montáž kabelů sdělovacích pro vnitřní rozvody do 15 žil</t>
  </si>
  <si>
    <t>-140078092</t>
  </si>
  <si>
    <t>501</t>
  </si>
  <si>
    <t>0066</t>
  </si>
  <si>
    <t xml:space="preserve">Kabel UTP cat5e </t>
  </si>
  <si>
    <t>-2080304912</t>
  </si>
  <si>
    <t>502</t>
  </si>
  <si>
    <t>018</t>
  </si>
  <si>
    <t>Koaxiální kabel anténní, trojité stínění, 75 ohm, pěnový, cu jádno</t>
  </si>
  <si>
    <t>-1905222864</t>
  </si>
  <si>
    <t>741130021</t>
  </si>
  <si>
    <t>Ukončení vodič izolovaný do 2,5 mm2 na svorkovnici</t>
  </si>
  <si>
    <t>687833780</t>
  </si>
  <si>
    <t>381</t>
  </si>
  <si>
    <t>741130022</t>
  </si>
  <si>
    <t>Ukončení vodič izolovaný do 4 mm2 na svorkovnici</t>
  </si>
  <si>
    <t>1340753886</t>
  </si>
  <si>
    <t>405</t>
  </si>
  <si>
    <t>741130023</t>
  </si>
  <si>
    <t>Ukončení vodič izolovaný do 6 mm2 na svorkovnici</t>
  </si>
  <si>
    <t>-727204636</t>
  </si>
  <si>
    <t>432</t>
  </si>
  <si>
    <t>741130024</t>
  </si>
  <si>
    <t>Ukončení vodič izolovaný do 10 mm2 na svorkovnici</t>
  </si>
  <si>
    <t>-2122303840</t>
  </si>
  <si>
    <t>477</t>
  </si>
  <si>
    <t>741210101</t>
  </si>
  <si>
    <t>Montáž rozváděčů litinových, hliníkových nebo plastových sestava do 50 kg</t>
  </si>
  <si>
    <t>-1921595420</t>
  </si>
  <si>
    <t>478</t>
  </si>
  <si>
    <t>35711029.5</t>
  </si>
  <si>
    <t xml:space="preserve">Elektroměrový rozvaděč oceloplechový zapuštěný, dle schematu zapojení v PD </t>
  </si>
  <si>
    <t>-785011926</t>
  </si>
  <si>
    <t>483</t>
  </si>
  <si>
    <t>35711029.6</t>
  </si>
  <si>
    <t>Rozvaděč jištění R1, dle schematu zapojení v PD</t>
  </si>
  <si>
    <t>-1222547465</t>
  </si>
  <si>
    <t>509</t>
  </si>
  <si>
    <t>35711029.7</t>
  </si>
  <si>
    <t>ZÁSUVKOVÁ SKŘÍŇ PŘISAZENÁ NA STĚNU, 1xZÁSUVKA 400V/32A, 2xZÁSUVKA 230V/16A, IP44, jističe + chránič</t>
  </si>
  <si>
    <t>1027947927</t>
  </si>
  <si>
    <t>439</t>
  </si>
  <si>
    <t>741310251</t>
  </si>
  <si>
    <t>Montáž vypínač (polo)zapuštěný šroubové připojení 1-jednopólových prostředí venkovní/mokré</t>
  </si>
  <si>
    <t>-877124600</t>
  </si>
  <si>
    <t>441</t>
  </si>
  <si>
    <t>34535000.2</t>
  </si>
  <si>
    <t>spínač jednopólový, řazení 1, IP54, 10A, 230V, komplet,přisazený</t>
  </si>
  <si>
    <t>256997470</t>
  </si>
  <si>
    <t>409</t>
  </si>
  <si>
    <t>741313041</t>
  </si>
  <si>
    <t>Montáž zásuvka (polo)zapuštěná šroubové připojení 2P+PE se zapojením vodičů</t>
  </si>
  <si>
    <t>1449140425</t>
  </si>
  <si>
    <t>411</t>
  </si>
  <si>
    <t>34555233.1</t>
  </si>
  <si>
    <t>zásuvka nástěnná jednonásobná chráněná, s víčkem, IP54, šroubové svorky, 16A, 230V</t>
  </si>
  <si>
    <t>1540245949</t>
  </si>
  <si>
    <t>449</t>
  </si>
  <si>
    <t>741313006</t>
  </si>
  <si>
    <t>Montáž zásuvka (polo)zapuštěná bezšroubové připojení2x (2P + PE) s přepěťovou ochranou</t>
  </si>
  <si>
    <t>1247753943</t>
  </si>
  <si>
    <t>450</t>
  </si>
  <si>
    <t>34555204</t>
  </si>
  <si>
    <t>zásuvka zápustná jednonásobná, s optickou přepěťovou ochranou, šroubové svorky, IP20, 16A, 230V, komplet</t>
  </si>
  <si>
    <t>1154272299</t>
  </si>
  <si>
    <t>451</t>
  </si>
  <si>
    <t>34555202</t>
  </si>
  <si>
    <t>zásuvka zápustná jednonásobná chráněná, šroubové svorky, IP20, 16A, 230V, komplet</t>
  </si>
  <si>
    <t>-475621890</t>
  </si>
  <si>
    <t>452</t>
  </si>
  <si>
    <t>741313043</t>
  </si>
  <si>
    <t>Montáž zásuvka (polo)zapuštěná šroubové připojení 2x(2P + PE) dvojnásobná</t>
  </si>
  <si>
    <t>2056197623</t>
  </si>
  <si>
    <t>453</t>
  </si>
  <si>
    <t>34555243</t>
  </si>
  <si>
    <t>zásuvka zápustná dvojnásobná, šikmá, s clonkami, šroubové svorky, IP20, 16A, 230V, komplet</t>
  </si>
  <si>
    <t>-1418211528</t>
  </si>
  <si>
    <t>454</t>
  </si>
  <si>
    <t>741313043.1</t>
  </si>
  <si>
    <t>Montáž sady pro nouzovou signalizaci ABB 3280B-C10001 B</t>
  </si>
  <si>
    <t>-1080277371</t>
  </si>
  <si>
    <t>455</t>
  </si>
  <si>
    <t>345551230.1</t>
  </si>
  <si>
    <t>Sada pro nouzovou signalizaci ABB 3280B-C10001 B</t>
  </si>
  <si>
    <t>1308195850</t>
  </si>
  <si>
    <t>456</t>
  </si>
  <si>
    <t>210220321</t>
  </si>
  <si>
    <t>Montáž svorek hromosvodných na potrubí typ Bernard se zhotovením pásku</t>
  </si>
  <si>
    <t>-124252004</t>
  </si>
  <si>
    <t>457</t>
  </si>
  <si>
    <t>35442043</t>
  </si>
  <si>
    <t>svorka uzemnění nerez na vodovodní potrubí a okapové roury vč.Cu pásku ke svorce</t>
  </si>
  <si>
    <t>1685241211</t>
  </si>
  <si>
    <t>470</t>
  </si>
  <si>
    <t>741310201</t>
  </si>
  <si>
    <t>Montáž vypínač (polo)zapuštěný šroubové připojení 1-jednopólový</t>
  </si>
  <si>
    <t>735768472</t>
  </si>
  <si>
    <t>471</t>
  </si>
  <si>
    <t>34535000</t>
  </si>
  <si>
    <t>spínač jednopólový, řazení 1, IP20, 10A, 230V, komplet,zapuštěný</t>
  </si>
  <si>
    <t>-1094990079</t>
  </si>
  <si>
    <t>492</t>
  </si>
  <si>
    <t>34535003</t>
  </si>
  <si>
    <t>přepínač střídavý, řazení 6, IP20, 10A, 230V, komplet, zapuštěný</t>
  </si>
  <si>
    <t>1020498036</t>
  </si>
  <si>
    <t>493</t>
  </si>
  <si>
    <t>34535004</t>
  </si>
  <si>
    <t>přepínač křížový, řazení 7, IP20, 10A, 230V, komplet, zapuštěný</t>
  </si>
  <si>
    <t>151814304</t>
  </si>
  <si>
    <t>472</t>
  </si>
  <si>
    <t>741310206</t>
  </si>
  <si>
    <t>Montáž vypínač (polo)zapuštěný šroubové připojení 2-dvoupólový</t>
  </si>
  <si>
    <t>883909315</t>
  </si>
  <si>
    <t>473</t>
  </si>
  <si>
    <t>34535002.1</t>
  </si>
  <si>
    <t>přepínač sériový, řazení 5, IP20, 10A, 230V, komplet, zapuštěný</t>
  </si>
  <si>
    <t>-1641538039</t>
  </si>
  <si>
    <t>494</t>
  </si>
  <si>
    <t>345355750.1</t>
  </si>
  <si>
    <t>spínač řazení 6+6 10A bílý, slonová kost, IP20, zapuštěný</t>
  </si>
  <si>
    <t>-1379657664</t>
  </si>
  <si>
    <t>495</t>
  </si>
  <si>
    <t>741311021.1</t>
  </si>
  <si>
    <t>Montáž přípojka sporáková s doutnavkou se zapojením vodičů</t>
  </si>
  <si>
    <t>1940276902</t>
  </si>
  <si>
    <t>496</t>
  </si>
  <si>
    <t>2130002325</t>
  </si>
  <si>
    <t>vypínač, spínač trojpólový, zapuštěný (sporáková kombinace)</t>
  </si>
  <si>
    <t>858780780</t>
  </si>
  <si>
    <t>474</t>
  </si>
  <si>
    <t>742240008</t>
  </si>
  <si>
    <t>Montáž spínavého zdroje s krytem 12V, 3,5 A s akumulátorem 12V/17 Ah k elektronické kontrole vstupu</t>
  </si>
  <si>
    <t>1728209026</t>
  </si>
  <si>
    <t>475</t>
  </si>
  <si>
    <t>2230000838</t>
  </si>
  <si>
    <t>zdroj 230/24V pro napájení pisoárů</t>
  </si>
  <si>
    <t>1732342797</t>
  </si>
  <si>
    <t>476</t>
  </si>
  <si>
    <t>742220211</t>
  </si>
  <si>
    <t>Montáž zálohového napájecího zdroje s dobíječem a akumulátorem a dodávka - ZÁLOŽNÍ ZDROJ 230/230V, 50W/3h, PRO ZÁLOŽNÍ NAPÁJENÍ OBĚHOVÉHO ČERPADLA TOPENÍ NA TUHÁ PALIVA</t>
  </si>
  <si>
    <t>1656091780</t>
  </si>
  <si>
    <t>479</t>
  </si>
  <si>
    <t>741311021</t>
  </si>
  <si>
    <t>-1728916535</t>
  </si>
  <si>
    <t>480</t>
  </si>
  <si>
    <t>ABB.3956323</t>
  </si>
  <si>
    <t>Přípojka sporáková se signalizační doutnavkou, zapuštěná</t>
  </si>
  <si>
    <t>152886106</t>
  </si>
  <si>
    <t>503</t>
  </si>
  <si>
    <t>742330042</t>
  </si>
  <si>
    <t>Montáž datové dvouzásuvky</t>
  </si>
  <si>
    <t>565686199</t>
  </si>
  <si>
    <t>507</t>
  </si>
  <si>
    <t>374511230.1</t>
  </si>
  <si>
    <t>zásuvka dvojitá datová, komplet, bílá, zapuštěná</t>
  </si>
  <si>
    <t>809585268</t>
  </si>
  <si>
    <t>504</t>
  </si>
  <si>
    <t>742420121</t>
  </si>
  <si>
    <t>Montáž televizní zásuvky koncové nebo průběžné</t>
  </si>
  <si>
    <t>-831445151</t>
  </si>
  <si>
    <t>505</t>
  </si>
  <si>
    <t>374511230</t>
  </si>
  <si>
    <t>zásuvka tv+r, komplet, bílá, zapuštěná</t>
  </si>
  <si>
    <t>871233050</t>
  </si>
  <si>
    <t>508</t>
  </si>
  <si>
    <t>374511230.2</t>
  </si>
  <si>
    <t>Digitální týdenní termostat pro ovl.plynového kotle, vč.montáže</t>
  </si>
  <si>
    <t>580406534</t>
  </si>
  <si>
    <t>327</t>
  </si>
  <si>
    <t>741370101</t>
  </si>
  <si>
    <t>Montáž svítidlo žárovkové průmyslové stropní přisazené 1 zdroj bez koše</t>
  </si>
  <si>
    <t>1178332239</t>
  </si>
  <si>
    <t>415</t>
  </si>
  <si>
    <t>348212750.1</t>
  </si>
  <si>
    <t>EL1 - PŘISAZENÉ LINEÁRNÍ LED SVÍTIDLO, 42W, 230V, IP20</t>
  </si>
  <si>
    <t>1422808065</t>
  </si>
  <si>
    <t>416</t>
  </si>
  <si>
    <t>348212750.2</t>
  </si>
  <si>
    <t>EL2 - PŘISAZENÉ LED SVÍTIDLO,PLASTOVÉ,230V,12W,IP20</t>
  </si>
  <si>
    <t>1392794032</t>
  </si>
  <si>
    <t>417</t>
  </si>
  <si>
    <t>348212750.3</t>
  </si>
  <si>
    <t>EL3 - PŘISAZENÉ LED SVÍTIDLO,PLASTOVÉ,230V,12W,IP44</t>
  </si>
  <si>
    <t>-358216391</t>
  </si>
  <si>
    <t>481</t>
  </si>
  <si>
    <t>348212750.4</t>
  </si>
  <si>
    <t>EL4 - PŘISAZENÉ LED SVÍTIDLO,KOVOVÉ,REFLEKTOR,230V,30W,IP44</t>
  </si>
  <si>
    <t>220712578</t>
  </si>
  <si>
    <t>510</t>
  </si>
  <si>
    <t>741410003</t>
  </si>
  <si>
    <t>Montáž vodič uzemňovací drát nebo lano D do 10 mm na povrchu</t>
  </si>
  <si>
    <t>-1742544332</t>
  </si>
  <si>
    <t>511</t>
  </si>
  <si>
    <t>354410730</t>
  </si>
  <si>
    <t>drát průměr 10 mm FeZn</t>
  </si>
  <si>
    <t>-72550665</t>
  </si>
  <si>
    <t>741420011</t>
  </si>
  <si>
    <t>Montáž drát nebo lano hromosvodné svodové D do 10 mm bez podpěry</t>
  </si>
  <si>
    <t>160147783</t>
  </si>
  <si>
    <t>513</t>
  </si>
  <si>
    <t>354410770</t>
  </si>
  <si>
    <t>drát průměr 8 mm AlMgSi</t>
  </si>
  <si>
    <t>-746593058</t>
  </si>
  <si>
    <t>514</t>
  </si>
  <si>
    <t>741420022</t>
  </si>
  <si>
    <t>Montáž svorka hromosvodná se 3 šrouby</t>
  </si>
  <si>
    <t>-1076159150</t>
  </si>
  <si>
    <t>515</t>
  </si>
  <si>
    <t>354420340</t>
  </si>
  <si>
    <t xml:space="preserve">svorka uzemnění  SZa nerez zkušební</t>
  </si>
  <si>
    <t>1060406414</t>
  </si>
  <si>
    <t>516</t>
  </si>
  <si>
    <t>354420400</t>
  </si>
  <si>
    <t>svorka uzemnění SR 3b nerez pro zemnící pásku a drát</t>
  </si>
  <si>
    <t>-1837409914</t>
  </si>
  <si>
    <t>517</t>
  </si>
  <si>
    <t>741420051</t>
  </si>
  <si>
    <t>Montáž vedení hromosvodné-úhelník nebo trubka s držáky do zdiva</t>
  </si>
  <si>
    <t>-732859478</t>
  </si>
  <si>
    <t>518</t>
  </si>
  <si>
    <t>354418300.1</t>
  </si>
  <si>
    <t>Ochranná nerezeová trubka OU 1.7 na ochranu svodu 1,7 m</t>
  </si>
  <si>
    <t>-1401597619</t>
  </si>
  <si>
    <t>519</t>
  </si>
  <si>
    <t>354418440.1</t>
  </si>
  <si>
    <t>držák ochranné nerezové trubky, nerez, vřetně vrutu, hmoždinky a podložky</t>
  </si>
  <si>
    <t>-945055840</t>
  </si>
  <si>
    <t>520</t>
  </si>
  <si>
    <t>741420083</t>
  </si>
  <si>
    <t>Montáž vedení hromosvodné-štítek k označení svodu</t>
  </si>
  <si>
    <t>1197523401</t>
  </si>
  <si>
    <t>521</t>
  </si>
  <si>
    <t>354421100</t>
  </si>
  <si>
    <t xml:space="preserve">štítek plastový č. 31 -  čísla svodů</t>
  </si>
  <si>
    <t>-1108062975</t>
  </si>
  <si>
    <t>522</t>
  </si>
  <si>
    <t>0370000003</t>
  </si>
  <si>
    <t>Niro-clip 111001 podpěra vedení svodových vodičů,vč.montáže</t>
  </si>
  <si>
    <t>1267780831</t>
  </si>
  <si>
    <t>523</t>
  </si>
  <si>
    <t>0370000004</t>
  </si>
  <si>
    <t>podložka pro Niro-clip šedá 1047,vč.montáže</t>
  </si>
  <si>
    <t>-436145359</t>
  </si>
  <si>
    <t>525</t>
  </si>
  <si>
    <t>0380000107</t>
  </si>
  <si>
    <t>hmoždinka SH 8x40mm kusová</t>
  </si>
  <si>
    <t>-1888765669</t>
  </si>
  <si>
    <t>526</t>
  </si>
  <si>
    <t>2120001500</t>
  </si>
  <si>
    <t>vrut SPAX 5x60mm</t>
  </si>
  <si>
    <t>-1400133094</t>
  </si>
  <si>
    <t>527</t>
  </si>
  <si>
    <t>210220301</t>
  </si>
  <si>
    <t>Montáž svorek hromosvodných typu SS, SR 03 se 2 šrouby</t>
  </si>
  <si>
    <t>1043644988</t>
  </si>
  <si>
    <t>528</t>
  </si>
  <si>
    <t>354420300</t>
  </si>
  <si>
    <t xml:space="preserve">svorka uzemnění  SUa nerez univerzální s 1 příložkou</t>
  </si>
  <si>
    <t>301574830</t>
  </si>
  <si>
    <t>529</t>
  </si>
  <si>
    <t>210220303</t>
  </si>
  <si>
    <t>Montáž svorek hromosvodných typu S0 na okapové žlaby</t>
  </si>
  <si>
    <t>-1087265438</t>
  </si>
  <si>
    <t>530</t>
  </si>
  <si>
    <t>354420420</t>
  </si>
  <si>
    <t>svorka uzemnění SOc nerez na okapové žlaby</t>
  </si>
  <si>
    <t>1825394634</t>
  </si>
  <si>
    <t>VRN1</t>
  </si>
  <si>
    <t>Průzkumné, geodetické a projektové práce</t>
  </si>
  <si>
    <t>013002000</t>
  </si>
  <si>
    <t>Projektové práce - skutečné provedení</t>
  </si>
  <si>
    <t>1566087297</t>
  </si>
  <si>
    <t>032002000</t>
  </si>
  <si>
    <t>Vybavení staveniště</t>
  </si>
  <si>
    <t>1292615265</t>
  </si>
  <si>
    <t>VRN4</t>
  </si>
  <si>
    <t>Inženýrská činnost</t>
  </si>
  <si>
    <t>044002000</t>
  </si>
  <si>
    <t>Revize elektro</t>
  </si>
  <si>
    <t>902439448</t>
  </si>
  <si>
    <t>045002000</t>
  </si>
  <si>
    <t>Kompletační a koordinační činnost s revizním technikem,TDI a profesemi</t>
  </si>
  <si>
    <t>1290779513</t>
  </si>
  <si>
    <t>VRN9</t>
  </si>
  <si>
    <t>Ostatní náklady</t>
  </si>
  <si>
    <t>090001000</t>
  </si>
  <si>
    <t>Ostatní náklady - úklid pracoviště</t>
  </si>
  <si>
    <t>-1304793929</t>
  </si>
  <si>
    <t>090001000.1</t>
  </si>
  <si>
    <t>Ostatní náklady související s výstavbou - prořez (5% z délkových položek - odřezky)</t>
  </si>
  <si>
    <t>-1497598215</t>
  </si>
  <si>
    <t>090001000.2</t>
  </si>
  <si>
    <t>Ostatní náklady - podružný materiál - 3% z materiálu nosného</t>
  </si>
  <si>
    <t>1536971988</t>
  </si>
  <si>
    <t>090001000.3</t>
  </si>
  <si>
    <t>Ostatní náklady - pomocné práce elektro</t>
  </si>
  <si>
    <t>131151460</t>
  </si>
  <si>
    <t>489</t>
  </si>
  <si>
    <t>090001000.4</t>
  </si>
  <si>
    <t>Demontáž stávající elektroinstalace</t>
  </si>
  <si>
    <t>1357832664</t>
  </si>
  <si>
    <t>091002000</t>
  </si>
  <si>
    <t>Ostatní náklady související s objektem - připojení zařízení</t>
  </si>
  <si>
    <t>-356345794</t>
  </si>
  <si>
    <t>5,205</t>
  </si>
  <si>
    <t>NN - Neuznatelné náklady</t>
  </si>
  <si>
    <t>D.1.1.NN - Architektonicko - konstrukční řešení</t>
  </si>
  <si>
    <t>766292001R</t>
  </si>
  <si>
    <t xml:space="preserve">Dodávka a montáž kuchyňské linky včetně spotřebičů (dřez 2 ks, lednice, myčka, varná deska, digestoř) </t>
  </si>
  <si>
    <t>-2098655995</t>
  </si>
  <si>
    <t>-350164924</t>
  </si>
  <si>
    <t>691068130</t>
  </si>
  <si>
    <t>"1.08" (5,425+2,45+0,8)*0,6</t>
  </si>
  <si>
    <t>202903984</t>
  </si>
  <si>
    <t>-839696288</t>
  </si>
  <si>
    <t>2076171500</t>
  </si>
  <si>
    <t>obklad keramický hladký do 12ks/m2</t>
  </si>
  <si>
    <t>341501230</t>
  </si>
  <si>
    <t>5,205*1,1 'Přepočtené koeficientem množství</t>
  </si>
  <si>
    <t>-993105084</t>
  </si>
  <si>
    <t>-1236295700</t>
  </si>
  <si>
    <t>D.1.4. - Technika prostředí staveb</t>
  </si>
  <si>
    <t>D.1.4.1 NN - Zdravotně technické instalace</t>
  </si>
  <si>
    <t>-458765127</t>
  </si>
  <si>
    <t>6+6</t>
  </si>
  <si>
    <t>220968236</t>
  </si>
  <si>
    <t>125138265</t>
  </si>
  <si>
    <t>-1322943003</t>
  </si>
  <si>
    <t>445304417</t>
  </si>
  <si>
    <t>787284519</t>
  </si>
  <si>
    <t>721274121</t>
  </si>
  <si>
    <t>Přivzdušňovací ventil vnitřní odpadních potrubí do DN 50</t>
  </si>
  <si>
    <t>-263263214</t>
  </si>
  <si>
    <t>443711343</t>
  </si>
  <si>
    <t>-217205930</t>
  </si>
  <si>
    <t>1766697180</t>
  </si>
  <si>
    <t>-2055028912</t>
  </si>
  <si>
    <t xml:space="preserve">Nástěnka pro baterii G 1/2 </t>
  </si>
  <si>
    <t>56090764</t>
  </si>
  <si>
    <t>-107134350</t>
  </si>
  <si>
    <t>1335459145</t>
  </si>
  <si>
    <t>-194507429</t>
  </si>
  <si>
    <t>1962664747</t>
  </si>
  <si>
    <t>725311121</t>
  </si>
  <si>
    <t>Dřez jednoduchý nerezový se zápachovou uzávěrkou s odkapávací plochou 560x480 mm a miskou</t>
  </si>
  <si>
    <t>-1890087008</t>
  </si>
  <si>
    <t>1897396406</t>
  </si>
  <si>
    <t>725821326</t>
  </si>
  <si>
    <t>Baterie dřezová stojánková páková s otáčivým kulatým ústím a délkou ramínka 265 mm</t>
  </si>
  <si>
    <t>480749453</t>
  </si>
  <si>
    <t>725862113</t>
  </si>
  <si>
    <t>Zápachová uzávěrka pro dřezy s přípojkou pro pračku nebo myčku DN 40/50</t>
  </si>
  <si>
    <t>1827286286</t>
  </si>
  <si>
    <t>-810471783</t>
  </si>
  <si>
    <t>-264605206</t>
  </si>
  <si>
    <t>1840528554</t>
  </si>
  <si>
    <t>401218428</t>
  </si>
  <si>
    <t>683738123</t>
  </si>
  <si>
    <t>D.1.4.4 NN - Elektroinstalace</t>
  </si>
  <si>
    <t>-1847228253</t>
  </si>
  <si>
    <t>1142560424</t>
  </si>
  <si>
    <t>356694689</t>
  </si>
  <si>
    <t>-1773137016</t>
  </si>
  <si>
    <t>489074451</t>
  </si>
  <si>
    <t>513180404</t>
  </si>
  <si>
    <t>-335469634</t>
  </si>
  <si>
    <t>1526363198</t>
  </si>
  <si>
    <t>409527892</t>
  </si>
  <si>
    <t>-366252411</t>
  </si>
  <si>
    <t>1963100907</t>
  </si>
  <si>
    <t>-1585270085</t>
  </si>
  <si>
    <t>-549446800</t>
  </si>
  <si>
    <t>1323704078</t>
  </si>
  <si>
    <t>-2017149607</t>
  </si>
  <si>
    <t>SEZNAM FIGUR</t>
  </si>
  <si>
    <t>Výměra</t>
  </si>
  <si>
    <t>VOM</t>
  </si>
  <si>
    <t>vnitřní omítky</t>
  </si>
  <si>
    <t>VOM_strop</t>
  </si>
  <si>
    <t>VOM strop</t>
  </si>
  <si>
    <t xml:space="preserve"> UN/ D.1.1 UN</t>
  </si>
  <si>
    <t>Použití figury:</t>
  </si>
  <si>
    <t>Montáž izolace tepelné podlah volně kladenými rohožemi, pásy, dílci, deskami 1 vrstva</t>
  </si>
  <si>
    <t>Provedení izolace proti zemní vlhkosti vodorovné za studena nátěrem penetračním</t>
  </si>
  <si>
    <t>Montáž podlah keramických hladkých lepených flexibilním lepidlem do 9 ks/m2</t>
  </si>
  <si>
    <t>Vysátí podkladu před pokládkou dlažby</t>
  </si>
  <si>
    <t>Nátěr penetrační na podlahu</t>
  </si>
  <si>
    <t>Samonivelační stěrka podlah pevnosti 20 MPa tl 3 mm</t>
  </si>
  <si>
    <t>Čištění vnitřních ploch podlah nebo schodišť po položení dlažby chemickými prostředky</t>
  </si>
  <si>
    <t>ker_dlažba_1</t>
  </si>
  <si>
    <t>Nátěr penetrační na stěnu</t>
  </si>
  <si>
    <t>Potažení vnitřních stěn vápenným štukem tloušťky do 3 mm</t>
  </si>
  <si>
    <t>Ometení (oprášení) stěny při přípravě podkladu</t>
  </si>
  <si>
    <t>Celoplošné vyrovnání podkladu stěrkou tl 3 mm</t>
  </si>
  <si>
    <t>Montáž obkladů vnitřních keramických hladkých přes 6 do 9 ks/m2 lepených flexibilním lepidlem</t>
  </si>
  <si>
    <t>Oprášení (ometení ) podkladu v místnostech v do 3,80 m</t>
  </si>
  <si>
    <t>Montáž soklů z dlaždic keramických rovných flexibilní lepidlo v přes 120 do 150 mm</t>
  </si>
  <si>
    <t>Montáž soklů z dlaždic keramických schodišťových stupňovitých flexibilní lepidlo v přes 120 do 150 mm</t>
  </si>
  <si>
    <t>Impregnace řeziva proti dřevokaznému hmyzu, houbám a plísním máčením třída ohrožení 3 a 4</t>
  </si>
  <si>
    <t>Spojovací prostředky krovů, bednění, laťování, nadstřešních konstrukcí</t>
  </si>
  <si>
    <t>Montáž profilů kontaktního zateplení lepených</t>
  </si>
  <si>
    <t xml:space="preserve">Montáž kontaktního zateplení vnějších stěn lepením a mechanickým kotvením polystyrénových desek  do betonu a zdiva tl přes 120 do 160 mm</t>
  </si>
  <si>
    <t>Penetrační nátěr vnějších stěn nanášený ručně</t>
  </si>
  <si>
    <t>Penetrační silikátový nátěr vnějších pastovitých tenkovrstvých omítek stěn</t>
  </si>
  <si>
    <t>Příplatek k cenám kontaktního zateplení vnějších stěn za zápustnou montáž a použití tepelněizolačních zátek z polystyrenu</t>
  </si>
  <si>
    <t>Tenkovrstvá silikonsilikátová zatíraná omítka zrnitost 3,0 mm vnějších stěn</t>
  </si>
  <si>
    <t>Montáž profilů kontaktního zateplení připevněných mechanicky</t>
  </si>
  <si>
    <t>Montáž lešení řadového trubkového lehkého s podlahami zatížení do 200 kg/m2 š od 0,6 do 0,9 m v do 10 m</t>
  </si>
  <si>
    <t>Příplatek k lešení řadovému trubkovému lehkému s podlahami š 0,9 m v 10 m za první a ZKD den použití</t>
  </si>
  <si>
    <t>Demontáž lešení řadového trubkového lehkého s podlahami zatížení do 200 kg/m2 š přes 0,6 do 0,9 m v do 10 m</t>
  </si>
  <si>
    <t>Montáž ochranné sítě z textilie z umělých vláken</t>
  </si>
  <si>
    <t>Příplatek k ochranné síti za první a ZKD den použití</t>
  </si>
  <si>
    <t>Demontáž ochranné sítě z textilie z umělých vláken</t>
  </si>
  <si>
    <t>Hloubková jednonásobná bezbarvá penetrace podkladu v místnostech v do 3,80 m</t>
  </si>
  <si>
    <t>Dvojnásobné bílé malby ze směsí za mokra výborně oděruvzdorných v místnostech v do 3,80 m</t>
  </si>
  <si>
    <t>Odmaštění zámečnických konstrukcí ředidlovým odmašťovačem</t>
  </si>
  <si>
    <t>Ometení zámečnických konstrukcí</t>
  </si>
  <si>
    <t>Základní antikorozní jednonásobný syntetický standardní nátěr zámečnických konstrukcí</t>
  </si>
  <si>
    <t>Mezinátěr jednonásobný syntetický standardní zámečnických konstrukcí</t>
  </si>
  <si>
    <t>Krycí jednonásobný syntetický standardní nátěr zámečnických konstrukcí</t>
  </si>
  <si>
    <t>Jemné obroušení podkladu truhlářských konstrukcí před provedením nátěru</t>
  </si>
  <si>
    <t>Oprášení podkladu truhlářských konstrukcí před provedením nátěru</t>
  </si>
  <si>
    <t>Lazurovací jednonásobný syntetický nátěr truhlářských konstrukcí</t>
  </si>
  <si>
    <t>Jednonásobný napouštěcí syntetický nátěr s biocidní přísadou truhlářských konstrukcí</t>
  </si>
  <si>
    <t>Penetrační disperzní nátěr vnitřních stěn nanášený ručně</t>
  </si>
  <si>
    <t>Potažení vnitřních stěn sklovláknitým pletivem vtlačeným do tenkovrstvé hmoty</t>
  </si>
  <si>
    <t>Oprava vnitřní vápenné hladké omítky stěn v rozsahu plochy přes 10 do 30 %</t>
  </si>
  <si>
    <t>Oškrabání malby v mísnostech v do 3,80 m</t>
  </si>
  <si>
    <t>Rozmývání podkladu po oškrabání malby v místnostech v do 3,80 m</t>
  </si>
  <si>
    <t>Sejmutí ornice plochy do 100 m2 tl vrstvy do 200 mm strojně</t>
  </si>
  <si>
    <t>Vodorovné přemístění přes 20 do 50 m výkopku/sypaniny z horniny třídy těžitelnosti I skupiny 1 až 3</t>
  </si>
  <si>
    <t>Montáž kontaktního zateplení vnějšího ostění, nadpraží nebo parapetu hl. špalety do 200 mm lepením desek z polystyrenu tl do 40 mm</t>
  </si>
  <si>
    <t>Vyrovnávací vrstva pod klempířské prvky z MC š přes 150 do 300 mm</t>
  </si>
  <si>
    <t>Hloubení rýh š do 800 mm v soudržných horninách třídy těžitelnosti I skupiny 3 ručně</t>
  </si>
  <si>
    <t>Hloubení rýh nezapažených š do 800 mm v hornině třídy těžitelnosti I skupiny 3 objem do 20 m3 strojně</t>
  </si>
  <si>
    <t>SDK podhled desky 1xA 12,5 bez izolace dvouvrstvá spodní kce profil CD+UD</t>
  </si>
  <si>
    <t>Montáž parotěsné zábrany do SDK podhledu</t>
  </si>
  <si>
    <t>SDK podhled desky 1xA 12,5 s izolací dvouvrstvá spodní kce profil CD+UD</t>
  </si>
  <si>
    <t>SDK podhled deska 1xH2 12,5 bez izolace dvouvrstvá spodní kce profil CD+UD</t>
  </si>
  <si>
    <t>SDK podhled deska 1xH2 12,5 s izolací dvouvrstvá spodní kce profil CD+UD</t>
  </si>
  <si>
    <t>Montáž bednění střech rovných a šikmých sklonu do 60° z palubek</t>
  </si>
  <si>
    <t>Montáž krytiny bitumenové ze šindelů na bednění sklonu přes 30°</t>
  </si>
  <si>
    <t>palubky obkladové smrk profil klasický 19x196mm jakost A/B</t>
  </si>
  <si>
    <t>Spojovací prostředky pro montáž stěn, příček, bednění stěn</t>
  </si>
  <si>
    <t>Oprava vnitřní vápenné hladké omítky stropů v rozsahu plochy přes 10 do 30 %</t>
  </si>
  <si>
    <t>Penetrační disperzní nátěr vnitřních stropů nanášený ručně</t>
  </si>
  <si>
    <t>Potažení vnitřních stropů sklovláknitým pletivem vtlačeným do tenkovrstvé hmoty</t>
  </si>
  <si>
    <t>Potažení vnitřních schodišťových konstrukcí vápenným štukem tloušťky do 3 mm</t>
  </si>
  <si>
    <t xml:space="preserve"> NN</t>
  </si>
  <si>
    <t xml:space="preserve"> NN/ D.1.1.NN</t>
  </si>
  <si>
    <t>ker_obklad_1</t>
  </si>
  <si>
    <t>OM_stav_zdivo_1</t>
  </si>
  <si>
    <t>strop_1NP_1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</si>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</sst>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5" fillId="0" borderId="13" xfId="0" applyNumberFormat="1" applyFont="1" applyBorder="1" applyAlignment="1" applyProtection="1"/>
    <xf numFmtId="166" fontId="35" fillId="0" borderId="14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/>
    </xf>
    <xf numFmtId="167" fontId="42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6123" TargetMode="External" /><Relationship Id="rId2" Type="http://schemas.openxmlformats.org/officeDocument/2006/relationships/hyperlink" Target="https://podminky.urs.cz/item/CS_URS_2021_02/121151103" TargetMode="External" /><Relationship Id="rId3" Type="http://schemas.openxmlformats.org/officeDocument/2006/relationships/hyperlink" Target="https://podminky.urs.cz/item/CS_URS_2021_02/132212111" TargetMode="External" /><Relationship Id="rId4" Type="http://schemas.openxmlformats.org/officeDocument/2006/relationships/hyperlink" Target="https://podminky.urs.cz/item/CS_URS_2021_02/132251101" TargetMode="External" /><Relationship Id="rId5" Type="http://schemas.openxmlformats.org/officeDocument/2006/relationships/hyperlink" Target="https://podminky.urs.cz/item/CS_URS_2021_02/162251102" TargetMode="External" /><Relationship Id="rId6" Type="http://schemas.openxmlformats.org/officeDocument/2006/relationships/hyperlink" Target="https://podminky.urs.cz/item/CS_URS_2021_02/171251201" TargetMode="External" /><Relationship Id="rId7" Type="http://schemas.openxmlformats.org/officeDocument/2006/relationships/hyperlink" Target="https://podminky.urs.cz/item/CS_URS_2021_02/174101101" TargetMode="External" /><Relationship Id="rId8" Type="http://schemas.openxmlformats.org/officeDocument/2006/relationships/hyperlink" Target="https://podminky.urs.cz/item/CS_URS_2021_02/58343810" TargetMode="External" /><Relationship Id="rId9" Type="http://schemas.openxmlformats.org/officeDocument/2006/relationships/hyperlink" Target="https://podminky.urs.cz/item/CS_URS_2021_02/181951112" TargetMode="External" /><Relationship Id="rId10" Type="http://schemas.openxmlformats.org/officeDocument/2006/relationships/hyperlink" Target="https://podminky.urs.cz/item/CS_URS_2021_02/271532212" TargetMode="External" /><Relationship Id="rId11" Type="http://schemas.openxmlformats.org/officeDocument/2006/relationships/hyperlink" Target="https://podminky.urs.cz/item/CS_URS_2021_02/273313611" TargetMode="External" /><Relationship Id="rId12" Type="http://schemas.openxmlformats.org/officeDocument/2006/relationships/hyperlink" Target="https://podminky.urs.cz/item/CS_URS_2021_02/273351121" TargetMode="External" /><Relationship Id="rId13" Type="http://schemas.openxmlformats.org/officeDocument/2006/relationships/hyperlink" Target="https://podminky.urs.cz/item/CS_URS_2021_02/273351122" TargetMode="External" /><Relationship Id="rId14" Type="http://schemas.openxmlformats.org/officeDocument/2006/relationships/hyperlink" Target="https://podminky.urs.cz/item/CS_URS_2021_02/273362021" TargetMode="External" /><Relationship Id="rId15" Type="http://schemas.openxmlformats.org/officeDocument/2006/relationships/hyperlink" Target="https://podminky.urs.cz/item/CS_URS_2021_02/274313611" TargetMode="External" /><Relationship Id="rId16" Type="http://schemas.openxmlformats.org/officeDocument/2006/relationships/hyperlink" Target="https://podminky.urs.cz/item/CS_URS_2021_02/279113132" TargetMode="External" /><Relationship Id="rId17" Type="http://schemas.openxmlformats.org/officeDocument/2006/relationships/hyperlink" Target="https://podminky.urs.cz/item/CS_URS_2021_02/279361821" TargetMode="External" /><Relationship Id="rId18" Type="http://schemas.openxmlformats.org/officeDocument/2006/relationships/hyperlink" Target="https://podminky.urs.cz/item/CS_URS_2021_02/310237251" TargetMode="External" /><Relationship Id="rId19" Type="http://schemas.openxmlformats.org/officeDocument/2006/relationships/hyperlink" Target="https://podminky.urs.cz/item/CS_URS_2021_02/311272031" TargetMode="External" /><Relationship Id="rId20" Type="http://schemas.openxmlformats.org/officeDocument/2006/relationships/hyperlink" Target="https://podminky.urs.cz/item/CS_URS_2021_02/311272231" TargetMode="External" /><Relationship Id="rId21" Type="http://schemas.openxmlformats.org/officeDocument/2006/relationships/hyperlink" Target="https://podminky.urs.cz/item/CS_URS_2021_02/311272331" TargetMode="External" /><Relationship Id="rId22" Type="http://schemas.openxmlformats.org/officeDocument/2006/relationships/hyperlink" Target="https://podminky.urs.cz/item/CS_URS_2021_02/317142422" TargetMode="External" /><Relationship Id="rId23" Type="http://schemas.openxmlformats.org/officeDocument/2006/relationships/hyperlink" Target="https://podminky.urs.cz/item/CS_URS_2021_02/317143451" TargetMode="External" /><Relationship Id="rId24" Type="http://schemas.openxmlformats.org/officeDocument/2006/relationships/hyperlink" Target="https://podminky.urs.cz/item/CS_URS_2021_02/317143452" TargetMode="External" /><Relationship Id="rId25" Type="http://schemas.openxmlformats.org/officeDocument/2006/relationships/hyperlink" Target="https://podminky.urs.cz/item/CS_URS_2021_02/317143465" TargetMode="External" /><Relationship Id="rId26" Type="http://schemas.openxmlformats.org/officeDocument/2006/relationships/hyperlink" Target="https://podminky.urs.cz/item/CS_URS_2021_02/317168052" TargetMode="External" /><Relationship Id="rId27" Type="http://schemas.openxmlformats.org/officeDocument/2006/relationships/hyperlink" Target="https://podminky.urs.cz/item/CS_URS_2021_02/342272225" TargetMode="External" /><Relationship Id="rId28" Type="http://schemas.openxmlformats.org/officeDocument/2006/relationships/hyperlink" Target="https://podminky.urs.cz/item/CS_URS_2021_02/564851111" TargetMode="External" /><Relationship Id="rId29" Type="http://schemas.openxmlformats.org/officeDocument/2006/relationships/hyperlink" Target="https://podminky.urs.cz/item/CS_URS_2021_02/596211110" TargetMode="External" /><Relationship Id="rId30" Type="http://schemas.openxmlformats.org/officeDocument/2006/relationships/hyperlink" Target="https://podminky.urs.cz/item/CS_URS_2021_02/59245015" TargetMode="External" /><Relationship Id="rId31" Type="http://schemas.openxmlformats.org/officeDocument/2006/relationships/hyperlink" Target="https://podminky.urs.cz/item/CS_URS_2021_02/611131121" TargetMode="External" /><Relationship Id="rId32" Type="http://schemas.openxmlformats.org/officeDocument/2006/relationships/hyperlink" Target="https://podminky.urs.cz/item/CS_URS_2021_02/611142001" TargetMode="External" /><Relationship Id="rId33" Type="http://schemas.openxmlformats.org/officeDocument/2006/relationships/hyperlink" Target="https://podminky.urs.cz/item/CS_URS_2021_02/611311135" TargetMode="External" /><Relationship Id="rId34" Type="http://schemas.openxmlformats.org/officeDocument/2006/relationships/hyperlink" Target="https://podminky.urs.cz/item/CS_URS_2021_02/611315412" TargetMode="External" /><Relationship Id="rId35" Type="http://schemas.openxmlformats.org/officeDocument/2006/relationships/hyperlink" Target="https://podminky.urs.cz/item/CS_URS_2021_02/612131121" TargetMode="External" /><Relationship Id="rId36" Type="http://schemas.openxmlformats.org/officeDocument/2006/relationships/hyperlink" Target="https://podminky.urs.cz/item/CS_URS_2021_02/612142001" TargetMode="External" /><Relationship Id="rId37" Type="http://schemas.openxmlformats.org/officeDocument/2006/relationships/hyperlink" Target="https://podminky.urs.cz/item/CS_URS_2021_02/612311131" TargetMode="External" /><Relationship Id="rId38" Type="http://schemas.openxmlformats.org/officeDocument/2006/relationships/hyperlink" Target="https://podminky.urs.cz/item/CS_URS_2021_02/612315412" TargetMode="External" /><Relationship Id="rId39" Type="http://schemas.openxmlformats.org/officeDocument/2006/relationships/hyperlink" Target="https://podminky.urs.cz/item/CS_URS_2021_02/619991011" TargetMode="External" /><Relationship Id="rId40" Type="http://schemas.openxmlformats.org/officeDocument/2006/relationships/hyperlink" Target="https://podminky.urs.cz/item/CS_URS_2021_02/621131121" TargetMode="External" /><Relationship Id="rId41" Type="http://schemas.openxmlformats.org/officeDocument/2006/relationships/hyperlink" Target="https://podminky.urs.cz/item/CS_URS_2021_02/621142001" TargetMode="External" /><Relationship Id="rId42" Type="http://schemas.openxmlformats.org/officeDocument/2006/relationships/hyperlink" Target="https://podminky.urs.cz/item/CS_URS_2021_02/621151011" TargetMode="External" /><Relationship Id="rId43" Type="http://schemas.openxmlformats.org/officeDocument/2006/relationships/hyperlink" Target="https://podminky.urs.cz/item/CS_URS_2021_02/621541032" TargetMode="External" /><Relationship Id="rId44" Type="http://schemas.openxmlformats.org/officeDocument/2006/relationships/hyperlink" Target="https://podminky.urs.cz/item/CS_URS_2021_02/622131121" TargetMode="External" /><Relationship Id="rId45" Type="http://schemas.openxmlformats.org/officeDocument/2006/relationships/hyperlink" Target="https://podminky.urs.cz/item/CS_URS_2021_02/622151011" TargetMode="External" /><Relationship Id="rId46" Type="http://schemas.openxmlformats.org/officeDocument/2006/relationships/hyperlink" Target="https://podminky.urs.cz/item/CS_URS_2021_02/622151021" TargetMode="External" /><Relationship Id="rId47" Type="http://schemas.openxmlformats.org/officeDocument/2006/relationships/hyperlink" Target="https://podminky.urs.cz/item/CS_URS_2021_02/622211031" TargetMode="External" /><Relationship Id="rId48" Type="http://schemas.openxmlformats.org/officeDocument/2006/relationships/hyperlink" Target="https://podminky.urs.cz/item/CS_URS_2021_02/28375951" TargetMode="External" /><Relationship Id="rId49" Type="http://schemas.openxmlformats.org/officeDocument/2006/relationships/hyperlink" Target="https://podminky.urs.cz/item/CS_URS_2021_02/28376424" TargetMode="External" /><Relationship Id="rId50" Type="http://schemas.openxmlformats.org/officeDocument/2006/relationships/hyperlink" Target="https://podminky.urs.cz/item/CS_URS_2021_02/622212001" TargetMode="External" /><Relationship Id="rId51" Type="http://schemas.openxmlformats.org/officeDocument/2006/relationships/hyperlink" Target="https://podminky.urs.cz/item/CS_URS_2021_02/28376012" TargetMode="External" /><Relationship Id="rId52" Type="http://schemas.openxmlformats.org/officeDocument/2006/relationships/hyperlink" Target="https://podminky.urs.cz/item/CS_URS_2021_02/622251101" TargetMode="External" /><Relationship Id="rId53" Type="http://schemas.openxmlformats.org/officeDocument/2006/relationships/hyperlink" Target="https://podminky.urs.cz/item/CS_URS_2021_02/622252001" TargetMode="External" /><Relationship Id="rId54" Type="http://schemas.openxmlformats.org/officeDocument/2006/relationships/hyperlink" Target="https://podminky.urs.cz/item/CS_URS_2021_02/622252002" TargetMode="External" /><Relationship Id="rId55" Type="http://schemas.openxmlformats.org/officeDocument/2006/relationships/hyperlink" Target="https://podminky.urs.cz/item/CS_URS_2021_02/59051476" TargetMode="External" /><Relationship Id="rId56" Type="http://schemas.openxmlformats.org/officeDocument/2006/relationships/hyperlink" Target="https://podminky.urs.cz/item/CS_URS_2021_02/59051512" TargetMode="External" /><Relationship Id="rId57" Type="http://schemas.openxmlformats.org/officeDocument/2006/relationships/hyperlink" Target="https://podminky.urs.cz/item/CS_URS_2021_02/59051510" TargetMode="External" /><Relationship Id="rId58" Type="http://schemas.openxmlformats.org/officeDocument/2006/relationships/hyperlink" Target="https://podminky.urs.cz/item/CS_URS_2021_02/63127416" TargetMode="External" /><Relationship Id="rId59" Type="http://schemas.openxmlformats.org/officeDocument/2006/relationships/hyperlink" Target="https://podminky.urs.cz/item/CS_URS_2021_02/622325201" TargetMode="External" /><Relationship Id="rId60" Type="http://schemas.openxmlformats.org/officeDocument/2006/relationships/hyperlink" Target="https://podminky.urs.cz/item/CS_URS_2021_02/622511112" TargetMode="External" /><Relationship Id="rId61" Type="http://schemas.openxmlformats.org/officeDocument/2006/relationships/hyperlink" Target="https://podminky.urs.cz/item/CS_URS_2021_02/622541032" TargetMode="External" /><Relationship Id="rId62" Type="http://schemas.openxmlformats.org/officeDocument/2006/relationships/hyperlink" Target="https://podminky.urs.cz/item/CS_URS_2021_02/629135102" TargetMode="External" /><Relationship Id="rId63" Type="http://schemas.openxmlformats.org/officeDocument/2006/relationships/hyperlink" Target="https://podminky.urs.cz/item/CS_URS_2021_02/629991011" TargetMode="External" /><Relationship Id="rId64" Type="http://schemas.openxmlformats.org/officeDocument/2006/relationships/hyperlink" Target="https://podminky.urs.cz/item/CS_URS_2021_02/629995101" TargetMode="External" /><Relationship Id="rId65" Type="http://schemas.openxmlformats.org/officeDocument/2006/relationships/hyperlink" Target="https://podminky.urs.cz/item/CS_URS_2021_02/631311115" TargetMode="External" /><Relationship Id="rId66" Type="http://schemas.openxmlformats.org/officeDocument/2006/relationships/hyperlink" Target="https://podminky.urs.cz/item/CS_URS_2021_02/631319011" TargetMode="External" /><Relationship Id="rId67" Type="http://schemas.openxmlformats.org/officeDocument/2006/relationships/hyperlink" Target="https://podminky.urs.cz/item/CS_URS_2021_02/631319181" TargetMode="External" /><Relationship Id="rId68" Type="http://schemas.openxmlformats.org/officeDocument/2006/relationships/hyperlink" Target="https://podminky.urs.cz/item/CS_URS_2021_02/631319222" TargetMode="External" /><Relationship Id="rId69" Type="http://schemas.openxmlformats.org/officeDocument/2006/relationships/hyperlink" Target="https://podminky.urs.cz/item/CS_URS_2021_02/632441220" TargetMode="External" /><Relationship Id="rId70" Type="http://schemas.openxmlformats.org/officeDocument/2006/relationships/hyperlink" Target="https://podminky.urs.cz/item/CS_URS_2021_02/632441292" TargetMode="External" /><Relationship Id="rId71" Type="http://schemas.openxmlformats.org/officeDocument/2006/relationships/hyperlink" Target="https://podminky.urs.cz/item/CS_URS_2021_02/632481213" TargetMode="External" /><Relationship Id="rId72" Type="http://schemas.openxmlformats.org/officeDocument/2006/relationships/hyperlink" Target="https://podminky.urs.cz/item/CS_URS_2021_02/642944121" TargetMode="External" /><Relationship Id="rId73" Type="http://schemas.openxmlformats.org/officeDocument/2006/relationships/hyperlink" Target="https://podminky.urs.cz/item/CS_URS_2021_02/55331480" TargetMode="External" /><Relationship Id="rId74" Type="http://schemas.openxmlformats.org/officeDocument/2006/relationships/hyperlink" Target="https://podminky.urs.cz/item/CS_URS_2021_02/55331481" TargetMode="External" /><Relationship Id="rId75" Type="http://schemas.openxmlformats.org/officeDocument/2006/relationships/hyperlink" Target="https://podminky.urs.cz/item/CS_URS_2021_02/55331482" TargetMode="External" /><Relationship Id="rId76" Type="http://schemas.openxmlformats.org/officeDocument/2006/relationships/hyperlink" Target="https://podminky.urs.cz/item/CS_URS_2021_02/55331483" TargetMode="External" /><Relationship Id="rId77" Type="http://schemas.openxmlformats.org/officeDocument/2006/relationships/hyperlink" Target="https://podminky.urs.cz/item/CS_URS_2021_02/644941111" TargetMode="External" /><Relationship Id="rId78" Type="http://schemas.openxmlformats.org/officeDocument/2006/relationships/hyperlink" Target="https://podminky.urs.cz/item/CS_URS_2021_02/644941121" TargetMode="External" /><Relationship Id="rId79" Type="http://schemas.openxmlformats.org/officeDocument/2006/relationships/hyperlink" Target="https://podminky.urs.cz/item/CS_URS_2021_02/42981649" TargetMode="External" /><Relationship Id="rId80" Type="http://schemas.openxmlformats.org/officeDocument/2006/relationships/hyperlink" Target="https://podminky.urs.cz/item/CS_URS_2021_02/916231213" TargetMode="External" /><Relationship Id="rId81" Type="http://schemas.openxmlformats.org/officeDocument/2006/relationships/hyperlink" Target="https://podminky.urs.cz/item/CS_URS_2021_02/59217023" TargetMode="External" /><Relationship Id="rId82" Type="http://schemas.openxmlformats.org/officeDocument/2006/relationships/hyperlink" Target="https://podminky.urs.cz/item/CS_URS_2021_02/941111111" TargetMode="External" /><Relationship Id="rId83" Type="http://schemas.openxmlformats.org/officeDocument/2006/relationships/hyperlink" Target="https://podminky.urs.cz/item/CS_URS_2021_02/941111211" TargetMode="External" /><Relationship Id="rId84" Type="http://schemas.openxmlformats.org/officeDocument/2006/relationships/hyperlink" Target="https://podminky.urs.cz/item/CS_URS_2021_02/941111811" TargetMode="External" /><Relationship Id="rId85" Type="http://schemas.openxmlformats.org/officeDocument/2006/relationships/hyperlink" Target="https://podminky.urs.cz/item/CS_URS_2021_02/944511111" TargetMode="External" /><Relationship Id="rId86" Type="http://schemas.openxmlformats.org/officeDocument/2006/relationships/hyperlink" Target="https://podminky.urs.cz/item/CS_URS_2021_02/944511211" TargetMode="External" /><Relationship Id="rId87" Type="http://schemas.openxmlformats.org/officeDocument/2006/relationships/hyperlink" Target="https://podminky.urs.cz/item/CS_URS_2021_02/944511811" TargetMode="External" /><Relationship Id="rId88" Type="http://schemas.openxmlformats.org/officeDocument/2006/relationships/hyperlink" Target="https://podminky.urs.cz/item/CS_URS_2021_02/949101111" TargetMode="External" /><Relationship Id="rId89" Type="http://schemas.openxmlformats.org/officeDocument/2006/relationships/hyperlink" Target="https://podminky.urs.cz/item/CS_URS_2021_02/949101112" TargetMode="External" /><Relationship Id="rId90" Type="http://schemas.openxmlformats.org/officeDocument/2006/relationships/hyperlink" Target="https://podminky.urs.cz/item/CS_URS_2021_02/952901111" TargetMode="External" /><Relationship Id="rId91" Type="http://schemas.openxmlformats.org/officeDocument/2006/relationships/hyperlink" Target="https://podminky.urs.cz/item/CS_URS_2021_02/962031132" TargetMode="External" /><Relationship Id="rId92" Type="http://schemas.openxmlformats.org/officeDocument/2006/relationships/hyperlink" Target="https://podminky.urs.cz/item/CS_URS_2021_02/962032231" TargetMode="External" /><Relationship Id="rId93" Type="http://schemas.openxmlformats.org/officeDocument/2006/relationships/hyperlink" Target="https://podminky.urs.cz/item/CS_URS_2021_02/965042141" TargetMode="External" /><Relationship Id="rId94" Type="http://schemas.openxmlformats.org/officeDocument/2006/relationships/hyperlink" Target="https://podminky.urs.cz/item/CS_URS_2021_02/965081213" TargetMode="External" /><Relationship Id="rId95" Type="http://schemas.openxmlformats.org/officeDocument/2006/relationships/hyperlink" Target="https://podminky.urs.cz/item/CS_URS_2021_02/965081313" TargetMode="External" /><Relationship Id="rId96" Type="http://schemas.openxmlformats.org/officeDocument/2006/relationships/hyperlink" Target="https://podminky.urs.cz/item/CS_URS_2021_02/968072455" TargetMode="External" /><Relationship Id="rId97" Type="http://schemas.openxmlformats.org/officeDocument/2006/relationships/hyperlink" Target="https://podminky.urs.cz/item/CS_URS_2021_02/968082015" TargetMode="External" /><Relationship Id="rId98" Type="http://schemas.openxmlformats.org/officeDocument/2006/relationships/hyperlink" Target="https://podminky.urs.cz/item/CS_URS_2021_02/968082016" TargetMode="External" /><Relationship Id="rId99" Type="http://schemas.openxmlformats.org/officeDocument/2006/relationships/hyperlink" Target="https://podminky.urs.cz/item/CS_URS_2021_02/971033641" TargetMode="External" /><Relationship Id="rId100" Type="http://schemas.openxmlformats.org/officeDocument/2006/relationships/hyperlink" Target="https://podminky.urs.cz/item/CS_URS_2021_02/978059541" TargetMode="External" /><Relationship Id="rId101" Type="http://schemas.openxmlformats.org/officeDocument/2006/relationships/hyperlink" Target="https://podminky.urs.cz/item/CS_URS_2021_02/979054451" TargetMode="External" /><Relationship Id="rId102" Type="http://schemas.openxmlformats.org/officeDocument/2006/relationships/hyperlink" Target="https://podminky.urs.cz/item/CS_URS_2021_02/997013212" TargetMode="External" /><Relationship Id="rId103" Type="http://schemas.openxmlformats.org/officeDocument/2006/relationships/hyperlink" Target="https://podminky.urs.cz/item/CS_URS_2021_02/997013501" TargetMode="External" /><Relationship Id="rId104" Type="http://schemas.openxmlformats.org/officeDocument/2006/relationships/hyperlink" Target="https://podminky.urs.cz/item/CS_URS_2021_02/997013509" TargetMode="External" /><Relationship Id="rId105" Type="http://schemas.openxmlformats.org/officeDocument/2006/relationships/hyperlink" Target="https://podminky.urs.cz/item/CS_URS_2021_02/997013631" TargetMode="External" /><Relationship Id="rId106" Type="http://schemas.openxmlformats.org/officeDocument/2006/relationships/hyperlink" Target="https://podminky.urs.cz/item/CS_URS_2021_02/711111001" TargetMode="External" /><Relationship Id="rId107" Type="http://schemas.openxmlformats.org/officeDocument/2006/relationships/hyperlink" Target="https://podminky.urs.cz/item/CS_URS_2021_02/11163150" TargetMode="External" /><Relationship Id="rId108" Type="http://schemas.openxmlformats.org/officeDocument/2006/relationships/hyperlink" Target="https://podminky.urs.cz/item/CS_URS_2021_02/711141559" TargetMode="External" /><Relationship Id="rId109" Type="http://schemas.openxmlformats.org/officeDocument/2006/relationships/hyperlink" Target="https://podminky.urs.cz/item/CS_URS_2021_02/62853005" TargetMode="External" /><Relationship Id="rId110" Type="http://schemas.openxmlformats.org/officeDocument/2006/relationships/hyperlink" Target="https://podminky.urs.cz/item/CS_URS_2021_02/711161212" TargetMode="External" /><Relationship Id="rId111" Type="http://schemas.openxmlformats.org/officeDocument/2006/relationships/hyperlink" Target="https://podminky.urs.cz/item/CS_URS_2021_02/711191001" TargetMode="External" /><Relationship Id="rId112" Type="http://schemas.openxmlformats.org/officeDocument/2006/relationships/hyperlink" Target="https://podminky.urs.cz/item/CS_URS_2021_02/58581220" TargetMode="External" /><Relationship Id="rId113" Type="http://schemas.openxmlformats.org/officeDocument/2006/relationships/hyperlink" Target="https://podminky.urs.cz/item/CS_URS_2021_02/998711202" TargetMode="External" /><Relationship Id="rId114" Type="http://schemas.openxmlformats.org/officeDocument/2006/relationships/hyperlink" Target="https://podminky.urs.cz/item/CS_URS_2021_02/713110813" TargetMode="External" /><Relationship Id="rId115" Type="http://schemas.openxmlformats.org/officeDocument/2006/relationships/hyperlink" Target="https://podminky.urs.cz/item/CS_URS_2021_02/713111111" TargetMode="External" /><Relationship Id="rId116" Type="http://schemas.openxmlformats.org/officeDocument/2006/relationships/hyperlink" Target="https://podminky.urs.cz/item/CS_URS_2021_02/63152100" TargetMode="External" /><Relationship Id="rId117" Type="http://schemas.openxmlformats.org/officeDocument/2006/relationships/hyperlink" Target="https://podminky.urs.cz/item/CS_URS_2021_02/713121111" TargetMode="External" /><Relationship Id="rId118" Type="http://schemas.openxmlformats.org/officeDocument/2006/relationships/hyperlink" Target="https://podminky.urs.cz/item/CS_URS_2021_02/28375912" TargetMode="External" /><Relationship Id="rId119" Type="http://schemas.openxmlformats.org/officeDocument/2006/relationships/hyperlink" Target="https://podminky.urs.cz/item/CS_URS_2021_02/713131143" TargetMode="External" /><Relationship Id="rId120" Type="http://schemas.openxmlformats.org/officeDocument/2006/relationships/hyperlink" Target="https://podminky.urs.cz/item/CS_URS_2021_02/28376424" TargetMode="External" /><Relationship Id="rId121" Type="http://schemas.openxmlformats.org/officeDocument/2006/relationships/hyperlink" Target="https://podminky.urs.cz/item/CS_URS_2021_02/998713202" TargetMode="External" /><Relationship Id="rId122" Type="http://schemas.openxmlformats.org/officeDocument/2006/relationships/hyperlink" Target="https://podminky.urs.cz/item/CS_URS_2021_02/725110814" TargetMode="External" /><Relationship Id="rId123" Type="http://schemas.openxmlformats.org/officeDocument/2006/relationships/hyperlink" Target="https://podminky.urs.cz/item/CS_URS_2021_02/725210821" TargetMode="External" /><Relationship Id="rId124" Type="http://schemas.openxmlformats.org/officeDocument/2006/relationships/hyperlink" Target="https://podminky.urs.cz/item/CS_URS_2021_02/725590812" TargetMode="External" /><Relationship Id="rId125" Type="http://schemas.openxmlformats.org/officeDocument/2006/relationships/hyperlink" Target="https://podminky.urs.cz/item/CS_URS_2021_02/998725202" TargetMode="External" /><Relationship Id="rId126" Type="http://schemas.openxmlformats.org/officeDocument/2006/relationships/hyperlink" Target="https://podminky.urs.cz/item/CS_URS_2021_02/762083122" TargetMode="External" /><Relationship Id="rId127" Type="http://schemas.openxmlformats.org/officeDocument/2006/relationships/hyperlink" Target="https://podminky.urs.cz/item/CS_URS_2021_02/762085103" TargetMode="External" /><Relationship Id="rId128" Type="http://schemas.openxmlformats.org/officeDocument/2006/relationships/hyperlink" Target="https://podminky.urs.cz/item/CS_URS_2021_02/54825003" TargetMode="External" /><Relationship Id="rId129" Type="http://schemas.openxmlformats.org/officeDocument/2006/relationships/hyperlink" Target="https://podminky.urs.cz/item/CS_URS_2021_02/762123130" TargetMode="External" /><Relationship Id="rId130" Type="http://schemas.openxmlformats.org/officeDocument/2006/relationships/hyperlink" Target="https://podminky.urs.cz/item/CS_URS_2021_02/60512135" TargetMode="External" /><Relationship Id="rId131" Type="http://schemas.openxmlformats.org/officeDocument/2006/relationships/hyperlink" Target="https://podminky.urs.cz/item/CS_URS_2021_02/762195000" TargetMode="External" /><Relationship Id="rId132" Type="http://schemas.openxmlformats.org/officeDocument/2006/relationships/hyperlink" Target="https://podminky.urs.cz/item/CS_URS_2021_02/762332132" TargetMode="External" /><Relationship Id="rId133" Type="http://schemas.openxmlformats.org/officeDocument/2006/relationships/hyperlink" Target="https://podminky.urs.cz/item/CS_URS_2021_02/60512130" TargetMode="External" /><Relationship Id="rId134" Type="http://schemas.openxmlformats.org/officeDocument/2006/relationships/hyperlink" Target="https://podminky.urs.cz/item/CS_URS_2021_02/762341260" TargetMode="External" /><Relationship Id="rId135" Type="http://schemas.openxmlformats.org/officeDocument/2006/relationships/hyperlink" Target="https://podminky.urs.cz/item/CS_URS_2021_02/762341931" TargetMode="External" /><Relationship Id="rId136" Type="http://schemas.openxmlformats.org/officeDocument/2006/relationships/hyperlink" Target="https://podminky.urs.cz/item/CS_URS_2021_02/762395000" TargetMode="External" /><Relationship Id="rId137" Type="http://schemas.openxmlformats.org/officeDocument/2006/relationships/hyperlink" Target="https://podminky.urs.cz/item/CS_URS_2021_02/998762202" TargetMode="External" /><Relationship Id="rId138" Type="http://schemas.openxmlformats.org/officeDocument/2006/relationships/hyperlink" Target="https://podminky.urs.cz/item/CS_URS_2021_02/763131411" TargetMode="External" /><Relationship Id="rId139" Type="http://schemas.openxmlformats.org/officeDocument/2006/relationships/hyperlink" Target="https://podminky.urs.cz/item/CS_URS_2021_02/763131412" TargetMode="External" /><Relationship Id="rId140" Type="http://schemas.openxmlformats.org/officeDocument/2006/relationships/hyperlink" Target="https://podminky.urs.cz/item/CS_URS_2021_02/763131451" TargetMode="External" /><Relationship Id="rId141" Type="http://schemas.openxmlformats.org/officeDocument/2006/relationships/hyperlink" Target="https://podminky.urs.cz/item/CS_URS_2021_02/763131452" TargetMode="External" /><Relationship Id="rId142" Type="http://schemas.openxmlformats.org/officeDocument/2006/relationships/hyperlink" Target="https://podminky.urs.cz/item/CS_URS_2021_02/763131621" TargetMode="External" /><Relationship Id="rId143" Type="http://schemas.openxmlformats.org/officeDocument/2006/relationships/hyperlink" Target="https://podminky.urs.cz/item/CS_URS_2021_02/59030021" TargetMode="External" /><Relationship Id="rId144" Type="http://schemas.openxmlformats.org/officeDocument/2006/relationships/hyperlink" Target="https://podminky.urs.cz/item/CS_URS_2021_02/763131751" TargetMode="External" /><Relationship Id="rId145" Type="http://schemas.openxmlformats.org/officeDocument/2006/relationships/hyperlink" Target="https://podminky.urs.cz/item/CS_URS_2021_02/28329028" TargetMode="External" /><Relationship Id="rId146" Type="http://schemas.openxmlformats.org/officeDocument/2006/relationships/hyperlink" Target="https://podminky.urs.cz/item/CS_URS_2021_02/763131752" TargetMode="External" /><Relationship Id="rId147" Type="http://schemas.openxmlformats.org/officeDocument/2006/relationships/hyperlink" Target="https://podminky.urs.cz/item/CS_URS_2021_02/763131821" TargetMode="External" /><Relationship Id="rId148" Type="http://schemas.openxmlformats.org/officeDocument/2006/relationships/hyperlink" Target="https://podminky.urs.cz/item/CS_URS_2021_02/998763402" TargetMode="External" /><Relationship Id="rId149" Type="http://schemas.openxmlformats.org/officeDocument/2006/relationships/hyperlink" Target="https://podminky.urs.cz/item/CS_URS_2021_02/764001821" TargetMode="External" /><Relationship Id="rId150" Type="http://schemas.openxmlformats.org/officeDocument/2006/relationships/hyperlink" Target="https://podminky.urs.cz/item/CS_URS_2021_02/764002851" TargetMode="External" /><Relationship Id="rId151" Type="http://schemas.openxmlformats.org/officeDocument/2006/relationships/hyperlink" Target="https://podminky.urs.cz/item/CS_URS_2021_02/764004801" TargetMode="External" /><Relationship Id="rId152" Type="http://schemas.openxmlformats.org/officeDocument/2006/relationships/hyperlink" Target="https://podminky.urs.cz/item/CS_URS_2021_02/764004861" TargetMode="External" /><Relationship Id="rId153" Type="http://schemas.openxmlformats.org/officeDocument/2006/relationships/hyperlink" Target="https://podminky.urs.cz/item/CS_URS_2021_02/764211614" TargetMode="External" /><Relationship Id="rId154" Type="http://schemas.openxmlformats.org/officeDocument/2006/relationships/hyperlink" Target="https://podminky.urs.cz/item/CS_URS_2021_02/764212633" TargetMode="External" /><Relationship Id="rId155" Type="http://schemas.openxmlformats.org/officeDocument/2006/relationships/hyperlink" Target="https://podminky.urs.cz/item/CS_URS_2021_02/764212661" TargetMode="External" /><Relationship Id="rId156" Type="http://schemas.openxmlformats.org/officeDocument/2006/relationships/hyperlink" Target="https://podminky.urs.cz/item/CS_URS_2021_02/764212664" TargetMode="External" /><Relationship Id="rId157" Type="http://schemas.openxmlformats.org/officeDocument/2006/relationships/hyperlink" Target="https://podminky.urs.cz/item/CS_URS_2021_02/764216603" TargetMode="External" /><Relationship Id="rId158" Type="http://schemas.openxmlformats.org/officeDocument/2006/relationships/hyperlink" Target="https://podminky.urs.cz/item/CS_URS_2021_02/764216665" TargetMode="External" /><Relationship Id="rId159" Type="http://schemas.openxmlformats.org/officeDocument/2006/relationships/hyperlink" Target="https://podminky.urs.cz/item/CS_URS_2021_02/764314612" TargetMode="External" /><Relationship Id="rId160" Type="http://schemas.openxmlformats.org/officeDocument/2006/relationships/hyperlink" Target="https://podminky.urs.cz/item/CS_URS_2021_02/764316643" TargetMode="External" /><Relationship Id="rId161" Type="http://schemas.openxmlformats.org/officeDocument/2006/relationships/hyperlink" Target="https://podminky.urs.cz/item/CS_URS_2021_02/764511601" TargetMode="External" /><Relationship Id="rId162" Type="http://schemas.openxmlformats.org/officeDocument/2006/relationships/hyperlink" Target="https://podminky.urs.cz/item/CS_URS_2021_02/764511602" TargetMode="External" /><Relationship Id="rId163" Type="http://schemas.openxmlformats.org/officeDocument/2006/relationships/hyperlink" Target="https://podminky.urs.cz/item/CS_URS_2021_02/764518621" TargetMode="External" /><Relationship Id="rId164" Type="http://schemas.openxmlformats.org/officeDocument/2006/relationships/hyperlink" Target="https://podminky.urs.cz/item/CS_URS_2021_02/764518622" TargetMode="External" /><Relationship Id="rId165" Type="http://schemas.openxmlformats.org/officeDocument/2006/relationships/hyperlink" Target="https://podminky.urs.cz/item/CS_URS_2021_02/998764202" TargetMode="External" /><Relationship Id="rId166" Type="http://schemas.openxmlformats.org/officeDocument/2006/relationships/hyperlink" Target="https://podminky.urs.cz/item/CS_URS_2021_02/765151003" TargetMode="External" /><Relationship Id="rId167" Type="http://schemas.openxmlformats.org/officeDocument/2006/relationships/hyperlink" Target="https://podminky.urs.cz/item/CS_URS_2021_02/62866518" TargetMode="External" /><Relationship Id="rId168" Type="http://schemas.openxmlformats.org/officeDocument/2006/relationships/hyperlink" Target="https://podminky.urs.cz/item/CS_URS_2021_02/765151021" TargetMode="External" /><Relationship Id="rId169" Type="http://schemas.openxmlformats.org/officeDocument/2006/relationships/hyperlink" Target="https://podminky.urs.cz/item/CS_URS_2021_02/765151061" TargetMode="External" /><Relationship Id="rId170" Type="http://schemas.openxmlformats.org/officeDocument/2006/relationships/hyperlink" Target="https://podminky.urs.cz/item/CS_URS_2021_02/998765202" TargetMode="External" /><Relationship Id="rId171" Type="http://schemas.openxmlformats.org/officeDocument/2006/relationships/hyperlink" Target="https://podminky.urs.cz/item/CS_URS_2021_02/766411821" TargetMode="External" /><Relationship Id="rId172" Type="http://schemas.openxmlformats.org/officeDocument/2006/relationships/hyperlink" Target="https://podminky.urs.cz/item/CS_URS_2021_02/766411822" TargetMode="External" /><Relationship Id="rId173" Type="http://schemas.openxmlformats.org/officeDocument/2006/relationships/hyperlink" Target="https://podminky.urs.cz/item/CS_URS_2021_02/766412212" TargetMode="External" /><Relationship Id="rId174" Type="http://schemas.openxmlformats.org/officeDocument/2006/relationships/hyperlink" Target="https://podminky.urs.cz/item/CS_URS_2021_02/61191178" TargetMode="External" /><Relationship Id="rId175" Type="http://schemas.openxmlformats.org/officeDocument/2006/relationships/hyperlink" Target="https://podminky.urs.cz/item/CS_URS_2021_02/766629214" TargetMode="External" /><Relationship Id="rId176" Type="http://schemas.openxmlformats.org/officeDocument/2006/relationships/hyperlink" Target="https://podminky.urs.cz/item/CS_URS_2021_02/766660001" TargetMode="External" /><Relationship Id="rId177" Type="http://schemas.openxmlformats.org/officeDocument/2006/relationships/hyperlink" Target="https://podminky.urs.cz/item/CS_URS_2021_02/766660002" TargetMode="External" /><Relationship Id="rId178" Type="http://schemas.openxmlformats.org/officeDocument/2006/relationships/hyperlink" Target="https://podminky.urs.cz/item/CS_URS_2021_02/766691914" TargetMode="External" /><Relationship Id="rId179" Type="http://schemas.openxmlformats.org/officeDocument/2006/relationships/hyperlink" Target="https://podminky.urs.cz/item/CS_URS_2021_02/998766202" TargetMode="External" /><Relationship Id="rId180" Type="http://schemas.openxmlformats.org/officeDocument/2006/relationships/hyperlink" Target="https://podminky.urs.cz/item/CS_URS_2021_02/767161833" TargetMode="External" /><Relationship Id="rId181" Type="http://schemas.openxmlformats.org/officeDocument/2006/relationships/hyperlink" Target="https://podminky.urs.cz/item/CS_URS_2021_02/767661811" TargetMode="External" /><Relationship Id="rId182" Type="http://schemas.openxmlformats.org/officeDocument/2006/relationships/hyperlink" Target="https://podminky.urs.cz/item/CS_URS_2021_02/767662110" TargetMode="External" /><Relationship Id="rId183" Type="http://schemas.openxmlformats.org/officeDocument/2006/relationships/hyperlink" Target="https://podminky.urs.cz/item/CS_URS_2021_02/998767202" TargetMode="External" /><Relationship Id="rId184" Type="http://schemas.openxmlformats.org/officeDocument/2006/relationships/hyperlink" Target="https://podminky.urs.cz/item/CS_URS_2021_02/771111011" TargetMode="External" /><Relationship Id="rId185" Type="http://schemas.openxmlformats.org/officeDocument/2006/relationships/hyperlink" Target="https://podminky.urs.cz/item/CS_URS_2021_02/771121011" TargetMode="External" /><Relationship Id="rId186" Type="http://schemas.openxmlformats.org/officeDocument/2006/relationships/hyperlink" Target="https://podminky.urs.cz/item/CS_URS_2021_02/771151011" TargetMode="External" /><Relationship Id="rId187" Type="http://schemas.openxmlformats.org/officeDocument/2006/relationships/hyperlink" Target="https://podminky.urs.cz/item/CS_URS_2021_02/771474114" TargetMode="External" /><Relationship Id="rId188" Type="http://schemas.openxmlformats.org/officeDocument/2006/relationships/hyperlink" Target="https://podminky.urs.cz/item/CS_URS_2021_02/771474134" TargetMode="External" /><Relationship Id="rId189" Type="http://schemas.openxmlformats.org/officeDocument/2006/relationships/hyperlink" Target="https://podminky.urs.cz/item/CS_URS_2021_02/771574111" TargetMode="External" /><Relationship Id="rId190" Type="http://schemas.openxmlformats.org/officeDocument/2006/relationships/hyperlink" Target="https://podminky.urs.cz/item/CS_URS_2021_02/59761011" TargetMode="External" /><Relationship Id="rId191" Type="http://schemas.openxmlformats.org/officeDocument/2006/relationships/hyperlink" Target="https://podminky.urs.cz/item/CS_URS_2021_02/771591112" TargetMode="External" /><Relationship Id="rId192" Type="http://schemas.openxmlformats.org/officeDocument/2006/relationships/hyperlink" Target="https://podminky.urs.cz/item/CS_URS_2021_02/771591115" TargetMode="External" /><Relationship Id="rId193" Type="http://schemas.openxmlformats.org/officeDocument/2006/relationships/hyperlink" Target="https://podminky.urs.cz/item/CS_URS_2021_02/771591241" TargetMode="External" /><Relationship Id="rId194" Type="http://schemas.openxmlformats.org/officeDocument/2006/relationships/hyperlink" Target="https://podminky.urs.cz/item/CS_URS_2021_02/771591242" TargetMode="External" /><Relationship Id="rId195" Type="http://schemas.openxmlformats.org/officeDocument/2006/relationships/hyperlink" Target="https://podminky.urs.cz/item/CS_URS_2021_02/771591264" TargetMode="External" /><Relationship Id="rId196" Type="http://schemas.openxmlformats.org/officeDocument/2006/relationships/hyperlink" Target="https://podminky.urs.cz/item/CS_URS_2021_02/998771202" TargetMode="External" /><Relationship Id="rId197" Type="http://schemas.openxmlformats.org/officeDocument/2006/relationships/hyperlink" Target="https://podminky.urs.cz/item/CS_URS_2021_02/781111011" TargetMode="External" /><Relationship Id="rId198" Type="http://schemas.openxmlformats.org/officeDocument/2006/relationships/hyperlink" Target="https://podminky.urs.cz/item/CS_URS_2021_02/781121011" TargetMode="External" /><Relationship Id="rId199" Type="http://schemas.openxmlformats.org/officeDocument/2006/relationships/hyperlink" Target="https://podminky.urs.cz/item/CS_URS_2021_02/781131112" TargetMode="External" /><Relationship Id="rId200" Type="http://schemas.openxmlformats.org/officeDocument/2006/relationships/hyperlink" Target="https://podminky.urs.cz/item/CS_URS_2021_02/781131251" TargetMode="External" /><Relationship Id="rId201" Type="http://schemas.openxmlformats.org/officeDocument/2006/relationships/hyperlink" Target="https://podminky.urs.cz/item/CS_URS_2021_02/781151031" TargetMode="External" /><Relationship Id="rId202" Type="http://schemas.openxmlformats.org/officeDocument/2006/relationships/hyperlink" Target="https://podminky.urs.cz/item/CS_URS_2021_02/781161021" TargetMode="External" /><Relationship Id="rId203" Type="http://schemas.openxmlformats.org/officeDocument/2006/relationships/hyperlink" Target="https://podminky.urs.cz/item/CS_URS_2021_02/59054131" TargetMode="External" /><Relationship Id="rId204" Type="http://schemas.openxmlformats.org/officeDocument/2006/relationships/hyperlink" Target="https://podminky.urs.cz/item/CS_URS_2021_02/781474111" TargetMode="External" /><Relationship Id="rId205" Type="http://schemas.openxmlformats.org/officeDocument/2006/relationships/hyperlink" Target="https://podminky.urs.cz/item/CS_URS_2021_02/59761026R" TargetMode="External" /><Relationship Id="rId206" Type="http://schemas.openxmlformats.org/officeDocument/2006/relationships/hyperlink" Target="https://podminky.urs.cz/item/CS_URS_2021_02/998781202" TargetMode="External" /><Relationship Id="rId207" Type="http://schemas.openxmlformats.org/officeDocument/2006/relationships/hyperlink" Target="https://podminky.urs.cz/item/CS_URS_2021_02/783101203" TargetMode="External" /><Relationship Id="rId208" Type="http://schemas.openxmlformats.org/officeDocument/2006/relationships/hyperlink" Target="https://podminky.urs.cz/item/CS_URS_2021_02/783101403" TargetMode="External" /><Relationship Id="rId209" Type="http://schemas.openxmlformats.org/officeDocument/2006/relationships/hyperlink" Target="https://podminky.urs.cz/item/CS_URS_2021_02/783113111" TargetMode="External" /><Relationship Id="rId210" Type="http://schemas.openxmlformats.org/officeDocument/2006/relationships/hyperlink" Target="https://podminky.urs.cz/item/CS_URS_2021_02/783118101" TargetMode="External" /><Relationship Id="rId211" Type="http://schemas.openxmlformats.org/officeDocument/2006/relationships/hyperlink" Target="https://podminky.urs.cz/item/CS_URS_2021_02/783301313" TargetMode="External" /><Relationship Id="rId212" Type="http://schemas.openxmlformats.org/officeDocument/2006/relationships/hyperlink" Target="https://podminky.urs.cz/item/CS_URS_2021_02/783301401" TargetMode="External" /><Relationship Id="rId213" Type="http://schemas.openxmlformats.org/officeDocument/2006/relationships/hyperlink" Target="https://podminky.urs.cz/item/CS_URS_2021_02/783314201" TargetMode="External" /><Relationship Id="rId214" Type="http://schemas.openxmlformats.org/officeDocument/2006/relationships/hyperlink" Target="https://podminky.urs.cz/item/CS_URS_2021_02/783315101" TargetMode="External" /><Relationship Id="rId215" Type="http://schemas.openxmlformats.org/officeDocument/2006/relationships/hyperlink" Target="https://podminky.urs.cz/item/CS_URS_2021_02/783317101" TargetMode="External" /><Relationship Id="rId216" Type="http://schemas.openxmlformats.org/officeDocument/2006/relationships/hyperlink" Target="https://podminky.urs.cz/item/CS_URS_2021_02/783901453" TargetMode="External" /><Relationship Id="rId217" Type="http://schemas.openxmlformats.org/officeDocument/2006/relationships/hyperlink" Target="https://podminky.urs.cz/item/CS_URS_2021_02/783933151" TargetMode="External" /><Relationship Id="rId218" Type="http://schemas.openxmlformats.org/officeDocument/2006/relationships/hyperlink" Target="https://podminky.urs.cz/item/CS_URS_2021_02/783937161" TargetMode="External" /><Relationship Id="rId219" Type="http://schemas.openxmlformats.org/officeDocument/2006/relationships/hyperlink" Target="https://podminky.urs.cz/item/CS_URS_2021_02/784111001" TargetMode="External" /><Relationship Id="rId220" Type="http://schemas.openxmlformats.org/officeDocument/2006/relationships/hyperlink" Target="https://podminky.urs.cz/item/CS_URS_2021_02/784121001" TargetMode="External" /><Relationship Id="rId221" Type="http://schemas.openxmlformats.org/officeDocument/2006/relationships/hyperlink" Target="https://podminky.urs.cz/item/CS_URS_2021_02/784121011" TargetMode="External" /><Relationship Id="rId222" Type="http://schemas.openxmlformats.org/officeDocument/2006/relationships/hyperlink" Target="https://podminky.urs.cz/item/CS_URS_2021_02/784181121" TargetMode="External" /><Relationship Id="rId223" Type="http://schemas.openxmlformats.org/officeDocument/2006/relationships/hyperlink" Target="https://podminky.urs.cz/item/CS_URS_2021_02/784211101" TargetMode="External" /><Relationship Id="rId224" Type="http://schemas.openxmlformats.org/officeDocument/2006/relationships/hyperlink" Target="https://podminky.urs.cz/item/CS_URS_2021_02/787911115" TargetMode="External" /><Relationship Id="rId225" Type="http://schemas.openxmlformats.org/officeDocument/2006/relationships/hyperlink" Target="https://podminky.urs.cz/item/CS_URS_2021_02/63479014" TargetMode="External" /><Relationship Id="rId226" Type="http://schemas.openxmlformats.org/officeDocument/2006/relationships/hyperlink" Target="https://podminky.urs.cz/item/CS_URS_2021_02/998787202" TargetMode="External" /><Relationship Id="rId227" Type="http://schemas.openxmlformats.org/officeDocument/2006/relationships/hyperlink" Target="https://podminky.urs.cz/item/CS_URS_2021_02/030001000" TargetMode="External" /><Relationship Id="rId22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998766202" TargetMode="External" /><Relationship Id="rId2" Type="http://schemas.openxmlformats.org/officeDocument/2006/relationships/hyperlink" Target="https://podminky.urs.cz/item/CS_URS_2021_02/781111011" TargetMode="External" /><Relationship Id="rId3" Type="http://schemas.openxmlformats.org/officeDocument/2006/relationships/hyperlink" Target="https://podminky.urs.cz/item/CS_URS_2021_02/781121011" TargetMode="External" /><Relationship Id="rId4" Type="http://schemas.openxmlformats.org/officeDocument/2006/relationships/hyperlink" Target="https://podminky.urs.cz/item/CS_URS_2021_02/781151031" TargetMode="External" /><Relationship Id="rId5" Type="http://schemas.openxmlformats.org/officeDocument/2006/relationships/hyperlink" Target="https://podminky.urs.cz/item/CS_URS_2021_02/781474111" TargetMode="External" /><Relationship Id="rId6" Type="http://schemas.openxmlformats.org/officeDocument/2006/relationships/hyperlink" Target="https://podminky.urs.cz/item/CS_URS_2021_02/59761026R" TargetMode="External" /><Relationship Id="rId7" Type="http://schemas.openxmlformats.org/officeDocument/2006/relationships/hyperlink" Target="https://podminky.urs.cz/item/CS_URS_2021_02/998781202" TargetMode="External" /><Relationship Id="rId8" Type="http://schemas.openxmlformats.org/officeDocument/2006/relationships/hyperlink" Target="https://podminky.urs.cz/item/CS_URS_2021_02/030001000" TargetMode="External" /><Relationship Id="rId9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31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31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31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34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36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38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40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42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43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44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45</v>
      </c>
      <c r="E29" s="49"/>
      <c r="F29" s="34" t="s">
        <v>46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47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48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49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50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52</v>
      </c>
      <c r="U35" s="56"/>
      <c r="V35" s="56"/>
      <c r="W35" s="56"/>
      <c r="X35" s="58" t="s">
        <v>53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54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20220428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Stavební úpravy a přístavba šaten u fotbalového hřiště, Lukavice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st. 339 a1180/1, Lukavice u Rychnova nad Kněžnou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24. 3. 2022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Obec Lukavice, č.p. 190, 516 03 Lukavice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32</v>
      </c>
      <c r="AJ49" s="42"/>
      <c r="AK49" s="42"/>
      <c r="AL49" s="42"/>
      <c r="AM49" s="75" t="str">
        <f>IF(E17="","",E17)</f>
        <v>Ing. Radek Zima</v>
      </c>
      <c r="AN49" s="66"/>
      <c r="AO49" s="66"/>
      <c r="AP49" s="66"/>
      <c r="AQ49" s="42"/>
      <c r="AR49" s="46"/>
      <c r="AS49" s="76" t="s">
        <v>55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30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35</v>
      </c>
      <c r="AJ50" s="42"/>
      <c r="AK50" s="42"/>
      <c r="AL50" s="42"/>
      <c r="AM50" s="75" t="str">
        <f>IF(E20="","",E20)</f>
        <v>BACing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56</v>
      </c>
      <c r="D52" s="89"/>
      <c r="E52" s="89"/>
      <c r="F52" s="89"/>
      <c r="G52" s="89"/>
      <c r="H52" s="90"/>
      <c r="I52" s="91" t="s">
        <v>57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58</v>
      </c>
      <c r="AH52" s="89"/>
      <c r="AI52" s="89"/>
      <c r="AJ52" s="89"/>
      <c r="AK52" s="89"/>
      <c r="AL52" s="89"/>
      <c r="AM52" s="89"/>
      <c r="AN52" s="91" t="s">
        <v>59</v>
      </c>
      <c r="AO52" s="89"/>
      <c r="AP52" s="89"/>
      <c r="AQ52" s="93" t="s">
        <v>60</v>
      </c>
      <c r="AR52" s="46"/>
      <c r="AS52" s="94" t="s">
        <v>61</v>
      </c>
      <c r="AT52" s="95" t="s">
        <v>62</v>
      </c>
      <c r="AU52" s="95" t="s">
        <v>63</v>
      </c>
      <c r="AV52" s="95" t="s">
        <v>64</v>
      </c>
      <c r="AW52" s="95" t="s">
        <v>65</v>
      </c>
      <c r="AX52" s="95" t="s">
        <v>66</v>
      </c>
      <c r="AY52" s="95" t="s">
        <v>67</v>
      </c>
      <c r="AZ52" s="95" t="s">
        <v>68</v>
      </c>
      <c r="BA52" s="95" t="s">
        <v>69</v>
      </c>
      <c r="BB52" s="95" t="s">
        <v>70</v>
      </c>
      <c r="BC52" s="95" t="s">
        <v>71</v>
      </c>
      <c r="BD52" s="96" t="s">
        <v>72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73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ROUND(AG55+AG61,2)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ROUND(AS55+AS61,2)</f>
        <v>0</v>
      </c>
      <c r="AT54" s="108">
        <f>ROUND(SUM(AV54:AW54),2)</f>
        <v>0</v>
      </c>
      <c r="AU54" s="109">
        <f>ROUND(AU55+AU61,5)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ROUND(AZ55+AZ61,2)</f>
        <v>0</v>
      </c>
      <c r="BA54" s="108">
        <f>ROUND(BA55+BA61,2)</f>
        <v>0</v>
      </c>
      <c r="BB54" s="108">
        <f>ROUND(BB55+BB61,2)</f>
        <v>0</v>
      </c>
      <c r="BC54" s="108">
        <f>ROUND(BC55+BC61,2)</f>
        <v>0</v>
      </c>
      <c r="BD54" s="110">
        <f>ROUND(BD55+BD61,2)</f>
        <v>0</v>
      </c>
      <c r="BE54" s="6"/>
      <c r="BS54" s="111" t="s">
        <v>74</v>
      </c>
      <c r="BT54" s="111" t="s">
        <v>75</v>
      </c>
      <c r="BU54" s="112" t="s">
        <v>76</v>
      </c>
      <c r="BV54" s="111" t="s">
        <v>77</v>
      </c>
      <c r="BW54" s="111" t="s">
        <v>5</v>
      </c>
      <c r="BX54" s="111" t="s">
        <v>78</v>
      </c>
      <c r="CL54" s="111" t="s">
        <v>19</v>
      </c>
    </row>
    <row r="55" s="7" customFormat="1" ht="16.5" customHeight="1">
      <c r="A55" s="7"/>
      <c r="B55" s="113"/>
      <c r="C55" s="114"/>
      <c r="D55" s="115" t="s">
        <v>79</v>
      </c>
      <c r="E55" s="115"/>
      <c r="F55" s="115"/>
      <c r="G55" s="115"/>
      <c r="H55" s="115"/>
      <c r="I55" s="116"/>
      <c r="J55" s="115" t="s">
        <v>80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ROUND(AG56+AG57,2)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81</v>
      </c>
      <c r="AR55" s="120"/>
      <c r="AS55" s="121">
        <f>ROUND(AS56+AS57,2)</f>
        <v>0</v>
      </c>
      <c r="AT55" s="122">
        <f>ROUND(SUM(AV55:AW55),2)</f>
        <v>0</v>
      </c>
      <c r="AU55" s="123">
        <f>ROUND(AU56+AU57,5)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ROUND(AZ56+AZ57,2)</f>
        <v>0</v>
      </c>
      <c r="BA55" s="122">
        <f>ROUND(BA56+BA57,2)</f>
        <v>0</v>
      </c>
      <c r="BB55" s="122">
        <f>ROUND(BB56+BB57,2)</f>
        <v>0</v>
      </c>
      <c r="BC55" s="122">
        <f>ROUND(BC56+BC57,2)</f>
        <v>0</v>
      </c>
      <c r="BD55" s="124">
        <f>ROUND(BD56+BD57,2)</f>
        <v>0</v>
      </c>
      <c r="BE55" s="7"/>
      <c r="BS55" s="125" t="s">
        <v>74</v>
      </c>
      <c r="BT55" s="125" t="s">
        <v>82</v>
      </c>
      <c r="BU55" s="125" t="s">
        <v>76</v>
      </c>
      <c r="BV55" s="125" t="s">
        <v>77</v>
      </c>
      <c r="BW55" s="125" t="s">
        <v>83</v>
      </c>
      <c r="BX55" s="125" t="s">
        <v>5</v>
      </c>
      <c r="CL55" s="125" t="s">
        <v>19</v>
      </c>
      <c r="CM55" s="125" t="s">
        <v>84</v>
      </c>
    </row>
    <row r="56" s="4" customFormat="1" ht="23.25" customHeight="1">
      <c r="A56" s="126" t="s">
        <v>85</v>
      </c>
      <c r="B56" s="65"/>
      <c r="C56" s="127"/>
      <c r="D56" s="127"/>
      <c r="E56" s="128" t="s">
        <v>86</v>
      </c>
      <c r="F56" s="128"/>
      <c r="G56" s="128"/>
      <c r="H56" s="128"/>
      <c r="I56" s="128"/>
      <c r="J56" s="127"/>
      <c r="K56" s="128" t="s">
        <v>87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'D.1.1 UN - Architektonick...'!J32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88</v>
      </c>
      <c r="AR56" s="67"/>
      <c r="AS56" s="131">
        <v>0</v>
      </c>
      <c r="AT56" s="132">
        <f>ROUND(SUM(AV56:AW56),2)</f>
        <v>0</v>
      </c>
      <c r="AU56" s="133">
        <f>'D.1.1 UN - Architektonick...'!P112</f>
        <v>0</v>
      </c>
      <c r="AV56" s="132">
        <f>'D.1.1 UN - Architektonick...'!J35</f>
        <v>0</v>
      </c>
      <c r="AW56" s="132">
        <f>'D.1.1 UN - Architektonick...'!J36</f>
        <v>0</v>
      </c>
      <c r="AX56" s="132">
        <f>'D.1.1 UN - Architektonick...'!J37</f>
        <v>0</v>
      </c>
      <c r="AY56" s="132">
        <f>'D.1.1 UN - Architektonick...'!J38</f>
        <v>0</v>
      </c>
      <c r="AZ56" s="132">
        <f>'D.1.1 UN - Architektonick...'!F35</f>
        <v>0</v>
      </c>
      <c r="BA56" s="132">
        <f>'D.1.1 UN - Architektonick...'!F36</f>
        <v>0</v>
      </c>
      <c r="BB56" s="132">
        <f>'D.1.1 UN - Architektonick...'!F37</f>
        <v>0</v>
      </c>
      <c r="BC56" s="132">
        <f>'D.1.1 UN - Architektonick...'!F38</f>
        <v>0</v>
      </c>
      <c r="BD56" s="134">
        <f>'D.1.1 UN - Architektonick...'!F39</f>
        <v>0</v>
      </c>
      <c r="BE56" s="4"/>
      <c r="BT56" s="135" t="s">
        <v>84</v>
      </c>
      <c r="BV56" s="135" t="s">
        <v>77</v>
      </c>
      <c r="BW56" s="135" t="s">
        <v>89</v>
      </c>
      <c r="BX56" s="135" t="s">
        <v>83</v>
      </c>
      <c r="CL56" s="135" t="s">
        <v>19</v>
      </c>
    </row>
    <row r="57" s="4" customFormat="1" ht="23.25" customHeight="1">
      <c r="A57" s="4"/>
      <c r="B57" s="65"/>
      <c r="C57" s="127"/>
      <c r="D57" s="127"/>
      <c r="E57" s="128" t="s">
        <v>90</v>
      </c>
      <c r="F57" s="128"/>
      <c r="G57" s="128"/>
      <c r="H57" s="128"/>
      <c r="I57" s="128"/>
      <c r="J57" s="127"/>
      <c r="K57" s="128" t="s">
        <v>91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36">
        <f>ROUND(SUM(AG58:AG60),2)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88</v>
      </c>
      <c r="AR57" s="67"/>
      <c r="AS57" s="131">
        <f>ROUND(SUM(AS58:AS60),2)</f>
        <v>0</v>
      </c>
      <c r="AT57" s="132">
        <f>ROUND(SUM(AV57:AW57),2)</f>
        <v>0</v>
      </c>
      <c r="AU57" s="133">
        <f>ROUND(SUM(AU58:AU60),5)</f>
        <v>0</v>
      </c>
      <c r="AV57" s="132">
        <f>ROUND(AZ57*L29,2)</f>
        <v>0</v>
      </c>
      <c r="AW57" s="132">
        <f>ROUND(BA57*L30,2)</f>
        <v>0</v>
      </c>
      <c r="AX57" s="132">
        <f>ROUND(BB57*L29,2)</f>
        <v>0</v>
      </c>
      <c r="AY57" s="132">
        <f>ROUND(BC57*L30,2)</f>
        <v>0</v>
      </c>
      <c r="AZ57" s="132">
        <f>ROUND(SUM(AZ58:AZ60),2)</f>
        <v>0</v>
      </c>
      <c r="BA57" s="132">
        <f>ROUND(SUM(BA58:BA60),2)</f>
        <v>0</v>
      </c>
      <c r="BB57" s="132">
        <f>ROUND(SUM(BB58:BB60),2)</f>
        <v>0</v>
      </c>
      <c r="BC57" s="132">
        <f>ROUND(SUM(BC58:BC60),2)</f>
        <v>0</v>
      </c>
      <c r="BD57" s="134">
        <f>ROUND(SUM(BD58:BD60),2)</f>
        <v>0</v>
      </c>
      <c r="BE57" s="4"/>
      <c r="BS57" s="135" t="s">
        <v>74</v>
      </c>
      <c r="BT57" s="135" t="s">
        <v>84</v>
      </c>
      <c r="BU57" s="135" t="s">
        <v>76</v>
      </c>
      <c r="BV57" s="135" t="s">
        <v>77</v>
      </c>
      <c r="BW57" s="135" t="s">
        <v>92</v>
      </c>
      <c r="BX57" s="135" t="s">
        <v>83</v>
      </c>
      <c r="CL57" s="135" t="s">
        <v>19</v>
      </c>
    </row>
    <row r="58" s="4" customFormat="1" ht="23.25" customHeight="1">
      <c r="A58" s="126" t="s">
        <v>85</v>
      </c>
      <c r="B58" s="65"/>
      <c r="C58" s="127"/>
      <c r="D58" s="127"/>
      <c r="E58" s="127"/>
      <c r="F58" s="128" t="s">
        <v>93</v>
      </c>
      <c r="G58" s="128"/>
      <c r="H58" s="128"/>
      <c r="I58" s="128"/>
      <c r="J58" s="128"/>
      <c r="K58" s="127"/>
      <c r="L58" s="128" t="s">
        <v>94</v>
      </c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9">
        <f>'D.1.4.1 UN - Zdravotně te...'!J34</f>
        <v>0</v>
      </c>
      <c r="AH58" s="127"/>
      <c r="AI58" s="127"/>
      <c r="AJ58" s="127"/>
      <c r="AK58" s="127"/>
      <c r="AL58" s="127"/>
      <c r="AM58" s="127"/>
      <c r="AN58" s="129">
        <f>SUM(AG58,AT58)</f>
        <v>0</v>
      </c>
      <c r="AO58" s="127"/>
      <c r="AP58" s="127"/>
      <c r="AQ58" s="130" t="s">
        <v>88</v>
      </c>
      <c r="AR58" s="67"/>
      <c r="AS58" s="131">
        <v>0</v>
      </c>
      <c r="AT58" s="132">
        <f>ROUND(SUM(AV58:AW58),2)</f>
        <v>0</v>
      </c>
      <c r="AU58" s="133">
        <f>'D.1.4.1 UN - Zdravotně te...'!P100</f>
        <v>0</v>
      </c>
      <c r="AV58" s="132">
        <f>'D.1.4.1 UN - Zdravotně te...'!J37</f>
        <v>0</v>
      </c>
      <c r="AW58" s="132">
        <f>'D.1.4.1 UN - Zdravotně te...'!J38</f>
        <v>0</v>
      </c>
      <c r="AX58" s="132">
        <f>'D.1.4.1 UN - Zdravotně te...'!J39</f>
        <v>0</v>
      </c>
      <c r="AY58" s="132">
        <f>'D.1.4.1 UN - Zdravotně te...'!J40</f>
        <v>0</v>
      </c>
      <c r="AZ58" s="132">
        <f>'D.1.4.1 UN - Zdravotně te...'!F37</f>
        <v>0</v>
      </c>
      <c r="BA58" s="132">
        <f>'D.1.4.1 UN - Zdravotně te...'!F38</f>
        <v>0</v>
      </c>
      <c r="BB58" s="132">
        <f>'D.1.4.1 UN - Zdravotně te...'!F39</f>
        <v>0</v>
      </c>
      <c r="BC58" s="132">
        <f>'D.1.4.1 UN - Zdravotně te...'!F40</f>
        <v>0</v>
      </c>
      <c r="BD58" s="134">
        <f>'D.1.4.1 UN - Zdravotně te...'!F41</f>
        <v>0</v>
      </c>
      <c r="BE58" s="4"/>
      <c r="BT58" s="135" t="s">
        <v>95</v>
      </c>
      <c r="BV58" s="135" t="s">
        <v>77</v>
      </c>
      <c r="BW58" s="135" t="s">
        <v>96</v>
      </c>
      <c r="BX58" s="135" t="s">
        <v>92</v>
      </c>
      <c r="CL58" s="135" t="s">
        <v>19</v>
      </c>
    </row>
    <row r="59" s="4" customFormat="1" ht="23.25" customHeight="1">
      <c r="A59" s="126" t="s">
        <v>85</v>
      </c>
      <c r="B59" s="65"/>
      <c r="C59" s="127"/>
      <c r="D59" s="127"/>
      <c r="E59" s="127"/>
      <c r="F59" s="128" t="s">
        <v>97</v>
      </c>
      <c r="G59" s="128"/>
      <c r="H59" s="128"/>
      <c r="I59" s="128"/>
      <c r="J59" s="128"/>
      <c r="K59" s="127"/>
      <c r="L59" s="128" t="s">
        <v>98</v>
      </c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9">
        <f>'D.1.4.2 UN - Vytápění'!J34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88</v>
      </c>
      <c r="AR59" s="67"/>
      <c r="AS59" s="131">
        <v>0</v>
      </c>
      <c r="AT59" s="132">
        <f>ROUND(SUM(AV59:AW59),2)</f>
        <v>0</v>
      </c>
      <c r="AU59" s="133">
        <f>'D.1.4.2 UN - Vytápění'!P98</f>
        <v>0</v>
      </c>
      <c r="AV59" s="132">
        <f>'D.1.4.2 UN - Vytápění'!J37</f>
        <v>0</v>
      </c>
      <c r="AW59" s="132">
        <f>'D.1.4.2 UN - Vytápění'!J38</f>
        <v>0</v>
      </c>
      <c r="AX59" s="132">
        <f>'D.1.4.2 UN - Vytápění'!J39</f>
        <v>0</v>
      </c>
      <c r="AY59" s="132">
        <f>'D.1.4.2 UN - Vytápění'!J40</f>
        <v>0</v>
      </c>
      <c r="AZ59" s="132">
        <f>'D.1.4.2 UN - Vytápění'!F37</f>
        <v>0</v>
      </c>
      <c r="BA59" s="132">
        <f>'D.1.4.2 UN - Vytápění'!F38</f>
        <v>0</v>
      </c>
      <c r="BB59" s="132">
        <f>'D.1.4.2 UN - Vytápění'!F39</f>
        <v>0</v>
      </c>
      <c r="BC59" s="132">
        <f>'D.1.4.2 UN - Vytápění'!F40</f>
        <v>0</v>
      </c>
      <c r="BD59" s="134">
        <f>'D.1.4.2 UN - Vytápění'!F41</f>
        <v>0</v>
      </c>
      <c r="BE59" s="4"/>
      <c r="BT59" s="135" t="s">
        <v>95</v>
      </c>
      <c r="BV59" s="135" t="s">
        <v>77</v>
      </c>
      <c r="BW59" s="135" t="s">
        <v>99</v>
      </c>
      <c r="BX59" s="135" t="s">
        <v>92</v>
      </c>
      <c r="CL59" s="135" t="s">
        <v>19</v>
      </c>
    </row>
    <row r="60" s="4" customFormat="1" ht="23.25" customHeight="1">
      <c r="A60" s="126" t="s">
        <v>85</v>
      </c>
      <c r="B60" s="65"/>
      <c r="C60" s="127"/>
      <c r="D60" s="127"/>
      <c r="E60" s="127"/>
      <c r="F60" s="128" t="s">
        <v>100</v>
      </c>
      <c r="G60" s="128"/>
      <c r="H60" s="128"/>
      <c r="I60" s="128"/>
      <c r="J60" s="128"/>
      <c r="K60" s="127"/>
      <c r="L60" s="128" t="s">
        <v>101</v>
      </c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9">
        <f>'D.1.4.4 UN - Elektroinsta...'!J34</f>
        <v>0</v>
      </c>
      <c r="AH60" s="127"/>
      <c r="AI60" s="127"/>
      <c r="AJ60" s="127"/>
      <c r="AK60" s="127"/>
      <c r="AL60" s="127"/>
      <c r="AM60" s="127"/>
      <c r="AN60" s="129">
        <f>SUM(AG60,AT60)</f>
        <v>0</v>
      </c>
      <c r="AO60" s="127"/>
      <c r="AP60" s="127"/>
      <c r="AQ60" s="130" t="s">
        <v>88</v>
      </c>
      <c r="AR60" s="67"/>
      <c r="AS60" s="131">
        <v>0</v>
      </c>
      <c r="AT60" s="132">
        <f>ROUND(SUM(AV60:AW60),2)</f>
        <v>0</v>
      </c>
      <c r="AU60" s="133">
        <f>'D.1.4.4 UN - Elektroinsta...'!P100</f>
        <v>0</v>
      </c>
      <c r="AV60" s="132">
        <f>'D.1.4.4 UN - Elektroinsta...'!J37</f>
        <v>0</v>
      </c>
      <c r="AW60" s="132">
        <f>'D.1.4.4 UN - Elektroinsta...'!J38</f>
        <v>0</v>
      </c>
      <c r="AX60" s="132">
        <f>'D.1.4.4 UN - Elektroinsta...'!J39</f>
        <v>0</v>
      </c>
      <c r="AY60" s="132">
        <f>'D.1.4.4 UN - Elektroinsta...'!J40</f>
        <v>0</v>
      </c>
      <c r="AZ60" s="132">
        <f>'D.1.4.4 UN - Elektroinsta...'!F37</f>
        <v>0</v>
      </c>
      <c r="BA60" s="132">
        <f>'D.1.4.4 UN - Elektroinsta...'!F38</f>
        <v>0</v>
      </c>
      <c r="BB60" s="132">
        <f>'D.1.4.4 UN - Elektroinsta...'!F39</f>
        <v>0</v>
      </c>
      <c r="BC60" s="132">
        <f>'D.1.4.4 UN - Elektroinsta...'!F40</f>
        <v>0</v>
      </c>
      <c r="BD60" s="134">
        <f>'D.1.4.4 UN - Elektroinsta...'!F41</f>
        <v>0</v>
      </c>
      <c r="BE60" s="4"/>
      <c r="BT60" s="135" t="s">
        <v>95</v>
      </c>
      <c r="BV60" s="135" t="s">
        <v>77</v>
      </c>
      <c r="BW60" s="135" t="s">
        <v>102</v>
      </c>
      <c r="BX60" s="135" t="s">
        <v>92</v>
      </c>
      <c r="CL60" s="135" t="s">
        <v>19</v>
      </c>
    </row>
    <row r="61" s="7" customFormat="1" ht="16.5" customHeight="1">
      <c r="A61" s="7"/>
      <c r="B61" s="113"/>
      <c r="C61" s="114"/>
      <c r="D61" s="115" t="s">
        <v>103</v>
      </c>
      <c r="E61" s="115"/>
      <c r="F61" s="115"/>
      <c r="G61" s="115"/>
      <c r="H61" s="115"/>
      <c r="I61" s="116"/>
      <c r="J61" s="115" t="s">
        <v>104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ROUND(AG62+AG63,2)</f>
        <v>0</v>
      </c>
      <c r="AH61" s="116"/>
      <c r="AI61" s="116"/>
      <c r="AJ61" s="116"/>
      <c r="AK61" s="116"/>
      <c r="AL61" s="116"/>
      <c r="AM61" s="116"/>
      <c r="AN61" s="118">
        <f>SUM(AG61,AT61)</f>
        <v>0</v>
      </c>
      <c r="AO61" s="116"/>
      <c r="AP61" s="116"/>
      <c r="AQ61" s="119" t="s">
        <v>81</v>
      </c>
      <c r="AR61" s="120"/>
      <c r="AS61" s="121">
        <f>ROUND(AS62+AS63,2)</f>
        <v>0</v>
      </c>
      <c r="AT61" s="122">
        <f>ROUND(SUM(AV61:AW61),2)</f>
        <v>0</v>
      </c>
      <c r="AU61" s="123">
        <f>ROUND(AU62+AU63,5)</f>
        <v>0</v>
      </c>
      <c r="AV61" s="122">
        <f>ROUND(AZ61*L29,2)</f>
        <v>0</v>
      </c>
      <c r="AW61" s="122">
        <f>ROUND(BA61*L30,2)</f>
        <v>0</v>
      </c>
      <c r="AX61" s="122">
        <f>ROUND(BB61*L29,2)</f>
        <v>0</v>
      </c>
      <c r="AY61" s="122">
        <f>ROUND(BC61*L30,2)</f>
        <v>0</v>
      </c>
      <c r="AZ61" s="122">
        <f>ROUND(AZ62+AZ63,2)</f>
        <v>0</v>
      </c>
      <c r="BA61" s="122">
        <f>ROUND(BA62+BA63,2)</f>
        <v>0</v>
      </c>
      <c r="BB61" s="122">
        <f>ROUND(BB62+BB63,2)</f>
        <v>0</v>
      </c>
      <c r="BC61" s="122">
        <f>ROUND(BC62+BC63,2)</f>
        <v>0</v>
      </c>
      <c r="BD61" s="124">
        <f>ROUND(BD62+BD63,2)</f>
        <v>0</v>
      </c>
      <c r="BE61" s="7"/>
      <c r="BS61" s="125" t="s">
        <v>74</v>
      </c>
      <c r="BT61" s="125" t="s">
        <v>82</v>
      </c>
      <c r="BU61" s="125" t="s">
        <v>76</v>
      </c>
      <c r="BV61" s="125" t="s">
        <v>77</v>
      </c>
      <c r="BW61" s="125" t="s">
        <v>105</v>
      </c>
      <c r="BX61" s="125" t="s">
        <v>5</v>
      </c>
      <c r="CL61" s="125" t="s">
        <v>19</v>
      </c>
      <c r="CM61" s="125" t="s">
        <v>84</v>
      </c>
    </row>
    <row r="62" s="4" customFormat="1" ht="16.5" customHeight="1">
      <c r="A62" s="126" t="s">
        <v>85</v>
      </c>
      <c r="B62" s="65"/>
      <c r="C62" s="127"/>
      <c r="D62" s="127"/>
      <c r="E62" s="128" t="s">
        <v>106</v>
      </c>
      <c r="F62" s="128"/>
      <c r="G62" s="128"/>
      <c r="H62" s="128"/>
      <c r="I62" s="128"/>
      <c r="J62" s="127"/>
      <c r="K62" s="128" t="s">
        <v>87</v>
      </c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>
        <f>'D.1.1.NN - Architektonick...'!J32</f>
        <v>0</v>
      </c>
      <c r="AH62" s="127"/>
      <c r="AI62" s="127"/>
      <c r="AJ62" s="127"/>
      <c r="AK62" s="127"/>
      <c r="AL62" s="127"/>
      <c r="AM62" s="127"/>
      <c r="AN62" s="129">
        <f>SUM(AG62,AT62)</f>
        <v>0</v>
      </c>
      <c r="AO62" s="127"/>
      <c r="AP62" s="127"/>
      <c r="AQ62" s="130" t="s">
        <v>88</v>
      </c>
      <c r="AR62" s="67"/>
      <c r="AS62" s="131">
        <v>0</v>
      </c>
      <c r="AT62" s="132">
        <f>ROUND(SUM(AV62:AW62),2)</f>
        <v>0</v>
      </c>
      <c r="AU62" s="133">
        <f>'D.1.1.NN - Architektonick...'!P90</f>
        <v>0</v>
      </c>
      <c r="AV62" s="132">
        <f>'D.1.1.NN - Architektonick...'!J35</f>
        <v>0</v>
      </c>
      <c r="AW62" s="132">
        <f>'D.1.1.NN - Architektonick...'!J36</f>
        <v>0</v>
      </c>
      <c r="AX62" s="132">
        <f>'D.1.1.NN - Architektonick...'!J37</f>
        <v>0</v>
      </c>
      <c r="AY62" s="132">
        <f>'D.1.1.NN - Architektonick...'!J38</f>
        <v>0</v>
      </c>
      <c r="AZ62" s="132">
        <f>'D.1.1.NN - Architektonick...'!F35</f>
        <v>0</v>
      </c>
      <c r="BA62" s="132">
        <f>'D.1.1.NN - Architektonick...'!F36</f>
        <v>0</v>
      </c>
      <c r="BB62" s="132">
        <f>'D.1.1.NN - Architektonick...'!F37</f>
        <v>0</v>
      </c>
      <c r="BC62" s="132">
        <f>'D.1.1.NN - Architektonick...'!F38</f>
        <v>0</v>
      </c>
      <c r="BD62" s="134">
        <f>'D.1.1.NN - Architektonick...'!F39</f>
        <v>0</v>
      </c>
      <c r="BE62" s="4"/>
      <c r="BT62" s="135" t="s">
        <v>84</v>
      </c>
      <c r="BV62" s="135" t="s">
        <v>77</v>
      </c>
      <c r="BW62" s="135" t="s">
        <v>107</v>
      </c>
      <c r="BX62" s="135" t="s">
        <v>105</v>
      </c>
      <c r="CL62" s="135" t="s">
        <v>19</v>
      </c>
    </row>
    <row r="63" s="4" customFormat="1" ht="16.5" customHeight="1">
      <c r="A63" s="4"/>
      <c r="B63" s="65"/>
      <c r="C63" s="127"/>
      <c r="D63" s="127"/>
      <c r="E63" s="128" t="s">
        <v>108</v>
      </c>
      <c r="F63" s="128"/>
      <c r="G63" s="128"/>
      <c r="H63" s="128"/>
      <c r="I63" s="128"/>
      <c r="J63" s="127"/>
      <c r="K63" s="128" t="s">
        <v>91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36">
        <f>ROUND(SUM(AG64:AG65),2)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88</v>
      </c>
      <c r="AR63" s="67"/>
      <c r="AS63" s="131">
        <f>ROUND(SUM(AS64:AS65),2)</f>
        <v>0</v>
      </c>
      <c r="AT63" s="132">
        <f>ROUND(SUM(AV63:AW63),2)</f>
        <v>0</v>
      </c>
      <c r="AU63" s="133">
        <f>ROUND(SUM(AU64:AU65),5)</f>
        <v>0</v>
      </c>
      <c r="AV63" s="132">
        <f>ROUND(AZ63*L29,2)</f>
        <v>0</v>
      </c>
      <c r="AW63" s="132">
        <f>ROUND(BA63*L30,2)</f>
        <v>0</v>
      </c>
      <c r="AX63" s="132">
        <f>ROUND(BB63*L29,2)</f>
        <v>0</v>
      </c>
      <c r="AY63" s="132">
        <f>ROUND(BC63*L30,2)</f>
        <v>0</v>
      </c>
      <c r="AZ63" s="132">
        <f>ROUND(SUM(AZ64:AZ65),2)</f>
        <v>0</v>
      </c>
      <c r="BA63" s="132">
        <f>ROUND(SUM(BA64:BA65),2)</f>
        <v>0</v>
      </c>
      <c r="BB63" s="132">
        <f>ROUND(SUM(BB64:BB65),2)</f>
        <v>0</v>
      </c>
      <c r="BC63" s="132">
        <f>ROUND(SUM(BC64:BC65),2)</f>
        <v>0</v>
      </c>
      <c r="BD63" s="134">
        <f>ROUND(SUM(BD64:BD65),2)</f>
        <v>0</v>
      </c>
      <c r="BE63" s="4"/>
      <c r="BS63" s="135" t="s">
        <v>74</v>
      </c>
      <c r="BT63" s="135" t="s">
        <v>84</v>
      </c>
      <c r="BU63" s="135" t="s">
        <v>76</v>
      </c>
      <c r="BV63" s="135" t="s">
        <v>77</v>
      </c>
      <c r="BW63" s="135" t="s">
        <v>109</v>
      </c>
      <c r="BX63" s="135" t="s">
        <v>105</v>
      </c>
      <c r="CL63" s="135" t="s">
        <v>19</v>
      </c>
    </row>
    <row r="64" s="4" customFormat="1" ht="23.25" customHeight="1">
      <c r="A64" s="126" t="s">
        <v>85</v>
      </c>
      <c r="B64" s="65"/>
      <c r="C64" s="127"/>
      <c r="D64" s="127"/>
      <c r="E64" s="127"/>
      <c r="F64" s="128" t="s">
        <v>110</v>
      </c>
      <c r="G64" s="128"/>
      <c r="H64" s="128"/>
      <c r="I64" s="128"/>
      <c r="J64" s="128"/>
      <c r="K64" s="127"/>
      <c r="L64" s="128" t="s">
        <v>94</v>
      </c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9">
        <f>'D.1.4.1 NN - Zdravotně te...'!J34</f>
        <v>0</v>
      </c>
      <c r="AH64" s="127"/>
      <c r="AI64" s="127"/>
      <c r="AJ64" s="127"/>
      <c r="AK64" s="127"/>
      <c r="AL64" s="127"/>
      <c r="AM64" s="127"/>
      <c r="AN64" s="129">
        <f>SUM(AG64,AT64)</f>
        <v>0</v>
      </c>
      <c r="AO64" s="127"/>
      <c r="AP64" s="127"/>
      <c r="AQ64" s="130" t="s">
        <v>88</v>
      </c>
      <c r="AR64" s="67"/>
      <c r="AS64" s="131">
        <v>0</v>
      </c>
      <c r="AT64" s="132">
        <f>ROUND(SUM(AV64:AW64),2)</f>
        <v>0</v>
      </c>
      <c r="AU64" s="133">
        <f>'D.1.4.1 NN - Zdravotně te...'!P97</f>
        <v>0</v>
      </c>
      <c r="AV64" s="132">
        <f>'D.1.4.1 NN - Zdravotně te...'!J37</f>
        <v>0</v>
      </c>
      <c r="AW64" s="132">
        <f>'D.1.4.1 NN - Zdravotně te...'!J38</f>
        <v>0</v>
      </c>
      <c r="AX64" s="132">
        <f>'D.1.4.1 NN - Zdravotně te...'!J39</f>
        <v>0</v>
      </c>
      <c r="AY64" s="132">
        <f>'D.1.4.1 NN - Zdravotně te...'!J40</f>
        <v>0</v>
      </c>
      <c r="AZ64" s="132">
        <f>'D.1.4.1 NN - Zdravotně te...'!F37</f>
        <v>0</v>
      </c>
      <c r="BA64" s="132">
        <f>'D.1.4.1 NN - Zdravotně te...'!F38</f>
        <v>0</v>
      </c>
      <c r="BB64" s="132">
        <f>'D.1.4.1 NN - Zdravotně te...'!F39</f>
        <v>0</v>
      </c>
      <c r="BC64" s="132">
        <f>'D.1.4.1 NN - Zdravotně te...'!F40</f>
        <v>0</v>
      </c>
      <c r="BD64" s="134">
        <f>'D.1.4.1 NN - Zdravotně te...'!F41</f>
        <v>0</v>
      </c>
      <c r="BE64" s="4"/>
      <c r="BT64" s="135" t="s">
        <v>95</v>
      </c>
      <c r="BV64" s="135" t="s">
        <v>77</v>
      </c>
      <c r="BW64" s="135" t="s">
        <v>111</v>
      </c>
      <c r="BX64" s="135" t="s">
        <v>109</v>
      </c>
      <c r="CL64" s="135" t="s">
        <v>19</v>
      </c>
    </row>
    <row r="65" s="4" customFormat="1" ht="23.25" customHeight="1">
      <c r="A65" s="126" t="s">
        <v>85</v>
      </c>
      <c r="B65" s="65"/>
      <c r="C65" s="127"/>
      <c r="D65" s="127"/>
      <c r="E65" s="127"/>
      <c r="F65" s="128" t="s">
        <v>112</v>
      </c>
      <c r="G65" s="128"/>
      <c r="H65" s="128"/>
      <c r="I65" s="128"/>
      <c r="J65" s="128"/>
      <c r="K65" s="127"/>
      <c r="L65" s="128" t="s">
        <v>101</v>
      </c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'D.1.4.4 NN - Elektroinsta...'!J34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88</v>
      </c>
      <c r="AR65" s="67"/>
      <c r="AS65" s="137">
        <v>0</v>
      </c>
      <c r="AT65" s="138">
        <f>ROUND(SUM(AV65:AW65),2)</f>
        <v>0</v>
      </c>
      <c r="AU65" s="139">
        <f>'D.1.4.4 NN - Elektroinsta...'!P96</f>
        <v>0</v>
      </c>
      <c r="AV65" s="138">
        <f>'D.1.4.4 NN - Elektroinsta...'!J37</f>
        <v>0</v>
      </c>
      <c r="AW65" s="138">
        <f>'D.1.4.4 NN - Elektroinsta...'!J38</f>
        <v>0</v>
      </c>
      <c r="AX65" s="138">
        <f>'D.1.4.4 NN - Elektroinsta...'!J39</f>
        <v>0</v>
      </c>
      <c r="AY65" s="138">
        <f>'D.1.4.4 NN - Elektroinsta...'!J40</f>
        <v>0</v>
      </c>
      <c r="AZ65" s="138">
        <f>'D.1.4.4 NN - Elektroinsta...'!F37</f>
        <v>0</v>
      </c>
      <c r="BA65" s="138">
        <f>'D.1.4.4 NN - Elektroinsta...'!F38</f>
        <v>0</v>
      </c>
      <c r="BB65" s="138">
        <f>'D.1.4.4 NN - Elektroinsta...'!F39</f>
        <v>0</v>
      </c>
      <c r="BC65" s="138">
        <f>'D.1.4.4 NN - Elektroinsta...'!F40</f>
        <v>0</v>
      </c>
      <c r="BD65" s="140">
        <f>'D.1.4.4 NN - Elektroinsta...'!F41</f>
        <v>0</v>
      </c>
      <c r="BE65" s="4"/>
      <c r="BT65" s="135" t="s">
        <v>95</v>
      </c>
      <c r="BV65" s="135" t="s">
        <v>77</v>
      </c>
      <c r="BW65" s="135" t="s">
        <v>113</v>
      </c>
      <c r="BX65" s="135" t="s">
        <v>109</v>
      </c>
      <c r="CL65" s="135" t="s">
        <v>19</v>
      </c>
    </row>
    <row r="66" s="2" customFormat="1" ht="30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6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46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</sheetData>
  <sheetProtection sheet="1" formatColumns="0" formatRows="0" objects="1" scenarios="1" spinCount="100000" saltValue="9n9N9/+cAc4cGoOms5+xbuGmOG7gBp3tEHYxoXgRg//VVZ5pCIL78805MxbEK4TENECiud9Fs0Z6LC+4CtdIRw==" hashValue="wbUZJquVLpJ+oQNzc40SL37J9urcC8dCSFkWGaMq0h9YtdSgDQeWp6zConK8wDR5zozmsz4TdVkAIAfnY/uWWQ==" algorithmName="SHA-512" password="CC3D"/>
  <mergeCells count="82">
    <mergeCell ref="C52:G52"/>
    <mergeCell ref="D55:H55"/>
    <mergeCell ref="D61:H61"/>
    <mergeCell ref="E56:I56"/>
    <mergeCell ref="E63:I63"/>
    <mergeCell ref="E62:I62"/>
    <mergeCell ref="E57:I57"/>
    <mergeCell ref="F64:J64"/>
    <mergeCell ref="F59:J59"/>
    <mergeCell ref="F60:J60"/>
    <mergeCell ref="F58:J58"/>
    <mergeCell ref="I52:AF52"/>
    <mergeCell ref="J55:AF55"/>
    <mergeCell ref="J61:AF61"/>
    <mergeCell ref="K62:AF62"/>
    <mergeCell ref="K63:AF63"/>
    <mergeCell ref="K56:AF56"/>
    <mergeCell ref="K57:AF57"/>
    <mergeCell ref="L64:AF64"/>
    <mergeCell ref="L59:AF59"/>
    <mergeCell ref="L58:AF58"/>
    <mergeCell ref="L60:AF60"/>
    <mergeCell ref="L45:AO45"/>
    <mergeCell ref="F65:J65"/>
    <mergeCell ref="L65:AF6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3:AM63"/>
    <mergeCell ref="AG62:AM62"/>
    <mergeCell ref="AG61:AM61"/>
    <mergeCell ref="AG52:AM52"/>
    <mergeCell ref="AG60:AM60"/>
    <mergeCell ref="AG55:AM55"/>
    <mergeCell ref="AG58:AM58"/>
    <mergeCell ref="AG57:AM57"/>
    <mergeCell ref="AG64:AM64"/>
    <mergeCell ref="AG56:AM56"/>
    <mergeCell ref="AG59:AM59"/>
    <mergeCell ref="AM47:AN47"/>
    <mergeCell ref="AM49:AP49"/>
    <mergeCell ref="AM50:AP50"/>
    <mergeCell ref="AN59:AP59"/>
    <mergeCell ref="AN64:AP64"/>
    <mergeCell ref="AN63:AP63"/>
    <mergeCell ref="AN62:AP62"/>
    <mergeCell ref="AN56:AP56"/>
    <mergeCell ref="AN57:AP57"/>
    <mergeCell ref="AN61:AP61"/>
    <mergeCell ref="AN60:AP60"/>
    <mergeCell ref="AN55:AP55"/>
    <mergeCell ref="AN52:AP52"/>
    <mergeCell ref="AN58:AP58"/>
    <mergeCell ref="AS49:AT51"/>
    <mergeCell ref="AN65:AP65"/>
    <mergeCell ref="AG65:AM65"/>
    <mergeCell ref="AN54:AP54"/>
  </mergeCells>
  <hyperlinks>
    <hyperlink ref="A56" location="'D.1.1 UN - Architektonick...'!C2" display="/"/>
    <hyperlink ref="A58" location="'D.1.4.1 UN - Zdravotně te...'!C2" display="/"/>
    <hyperlink ref="A59" location="'D.1.4.2 UN - Vytápění'!C2" display="/"/>
    <hyperlink ref="A60" location="'D.1.4.4 UN - Elektroinsta...'!C2" display="/"/>
    <hyperlink ref="A62" location="'D.1.1.NN - Architektonick...'!C2" display="/"/>
    <hyperlink ref="A64" location="'D.1.4.1 NN - Zdravotně te...'!C2" display="/"/>
    <hyperlink ref="A65" location="'D.1.4.4 NN - Elektroinst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14" customWidth="1"/>
    <col min="2" max="2" width="1.667969" style="314" customWidth="1"/>
    <col min="3" max="4" width="5" style="314" customWidth="1"/>
    <col min="5" max="5" width="11.66016" style="314" customWidth="1"/>
    <col min="6" max="6" width="9.160156" style="314" customWidth="1"/>
    <col min="7" max="7" width="5" style="314" customWidth="1"/>
    <col min="8" max="8" width="77.83203" style="314" customWidth="1"/>
    <col min="9" max="10" width="20" style="314" customWidth="1"/>
    <col min="11" max="11" width="1.667969" style="314" customWidth="1"/>
  </cols>
  <sheetData>
    <row r="1" s="1" customFormat="1" ht="37.5" customHeight="1"/>
    <row r="2" s="1" customFormat="1" ht="7.5" customHeight="1">
      <c r="B2" s="315"/>
      <c r="C2" s="316"/>
      <c r="D2" s="316"/>
      <c r="E2" s="316"/>
      <c r="F2" s="316"/>
      <c r="G2" s="316"/>
      <c r="H2" s="316"/>
      <c r="I2" s="316"/>
      <c r="J2" s="316"/>
      <c r="K2" s="317"/>
    </row>
    <row r="3" s="17" customFormat="1" ht="45" customHeight="1">
      <c r="B3" s="318"/>
      <c r="C3" s="319" t="s">
        <v>2981</v>
      </c>
      <c r="D3" s="319"/>
      <c r="E3" s="319"/>
      <c r="F3" s="319"/>
      <c r="G3" s="319"/>
      <c r="H3" s="319"/>
      <c r="I3" s="319"/>
      <c r="J3" s="319"/>
      <c r="K3" s="320"/>
    </row>
    <row r="4" s="1" customFormat="1" ht="25.5" customHeight="1">
      <c r="B4" s="321"/>
      <c r="C4" s="322" t="s">
        <v>2982</v>
      </c>
      <c r="D4" s="322"/>
      <c r="E4" s="322"/>
      <c r="F4" s="322"/>
      <c r="G4" s="322"/>
      <c r="H4" s="322"/>
      <c r="I4" s="322"/>
      <c r="J4" s="322"/>
      <c r="K4" s="323"/>
    </row>
    <row r="5" s="1" customFormat="1" ht="5.25" customHeight="1">
      <c r="B5" s="321"/>
      <c r="C5" s="324"/>
      <c r="D5" s="324"/>
      <c r="E5" s="324"/>
      <c r="F5" s="324"/>
      <c r="G5" s="324"/>
      <c r="H5" s="324"/>
      <c r="I5" s="324"/>
      <c r="J5" s="324"/>
      <c r="K5" s="323"/>
    </row>
    <row r="6" s="1" customFormat="1" ht="15" customHeight="1">
      <c r="B6" s="321"/>
      <c r="C6" s="325" t="s">
        <v>2983</v>
      </c>
      <c r="D6" s="325"/>
      <c r="E6" s="325"/>
      <c r="F6" s="325"/>
      <c r="G6" s="325"/>
      <c r="H6" s="325"/>
      <c r="I6" s="325"/>
      <c r="J6" s="325"/>
      <c r="K6" s="323"/>
    </row>
    <row r="7" s="1" customFormat="1" ht="15" customHeight="1">
      <c r="B7" s="326"/>
      <c r="C7" s="325" t="s">
        <v>2984</v>
      </c>
      <c r="D7" s="325"/>
      <c r="E7" s="325"/>
      <c r="F7" s="325"/>
      <c r="G7" s="325"/>
      <c r="H7" s="325"/>
      <c r="I7" s="325"/>
      <c r="J7" s="325"/>
      <c r="K7" s="323"/>
    </row>
    <row r="8" s="1" customFormat="1" ht="12.75" customHeight="1">
      <c r="B8" s="326"/>
      <c r="C8" s="325"/>
      <c r="D8" s="325"/>
      <c r="E8" s="325"/>
      <c r="F8" s="325"/>
      <c r="G8" s="325"/>
      <c r="H8" s="325"/>
      <c r="I8" s="325"/>
      <c r="J8" s="325"/>
      <c r="K8" s="323"/>
    </row>
    <row r="9" s="1" customFormat="1" ht="15" customHeight="1">
      <c r="B9" s="326"/>
      <c r="C9" s="325" t="s">
        <v>2985</v>
      </c>
      <c r="D9" s="325"/>
      <c r="E9" s="325"/>
      <c r="F9" s="325"/>
      <c r="G9" s="325"/>
      <c r="H9" s="325"/>
      <c r="I9" s="325"/>
      <c r="J9" s="325"/>
      <c r="K9" s="323"/>
    </row>
    <row r="10" s="1" customFormat="1" ht="15" customHeight="1">
      <c r="B10" s="326"/>
      <c r="C10" s="325"/>
      <c r="D10" s="325" t="s">
        <v>2986</v>
      </c>
      <c r="E10" s="325"/>
      <c r="F10" s="325"/>
      <c r="G10" s="325"/>
      <c r="H10" s="325"/>
      <c r="I10" s="325"/>
      <c r="J10" s="325"/>
      <c r="K10" s="323"/>
    </row>
    <row r="11" s="1" customFormat="1" ht="15" customHeight="1">
      <c r="B11" s="326"/>
      <c r="C11" s="327"/>
      <c r="D11" s="325" t="s">
        <v>2987</v>
      </c>
      <c r="E11" s="325"/>
      <c r="F11" s="325"/>
      <c r="G11" s="325"/>
      <c r="H11" s="325"/>
      <c r="I11" s="325"/>
      <c r="J11" s="325"/>
      <c r="K11" s="323"/>
    </row>
    <row r="12" s="1" customFormat="1" ht="15" customHeight="1">
      <c r="B12" s="326"/>
      <c r="C12" s="327"/>
      <c r="D12" s="325"/>
      <c r="E12" s="325"/>
      <c r="F12" s="325"/>
      <c r="G12" s="325"/>
      <c r="H12" s="325"/>
      <c r="I12" s="325"/>
      <c r="J12" s="325"/>
      <c r="K12" s="323"/>
    </row>
    <row r="13" s="1" customFormat="1" ht="15" customHeight="1">
      <c r="B13" s="326"/>
      <c r="C13" s="327"/>
      <c r="D13" s="328" t="s">
        <v>2988</v>
      </c>
      <c r="E13" s="325"/>
      <c r="F13" s="325"/>
      <c r="G13" s="325"/>
      <c r="H13" s="325"/>
      <c r="I13" s="325"/>
      <c r="J13" s="325"/>
      <c r="K13" s="323"/>
    </row>
    <row r="14" s="1" customFormat="1" ht="12.75" customHeight="1">
      <c r="B14" s="326"/>
      <c r="C14" s="327"/>
      <c r="D14" s="327"/>
      <c r="E14" s="327"/>
      <c r="F14" s="327"/>
      <c r="G14" s="327"/>
      <c r="H14" s="327"/>
      <c r="I14" s="327"/>
      <c r="J14" s="327"/>
      <c r="K14" s="323"/>
    </row>
    <row r="15" s="1" customFormat="1" ht="15" customHeight="1">
      <c r="B15" s="326"/>
      <c r="C15" s="327"/>
      <c r="D15" s="325" t="s">
        <v>2989</v>
      </c>
      <c r="E15" s="325"/>
      <c r="F15" s="325"/>
      <c r="G15" s="325"/>
      <c r="H15" s="325"/>
      <c r="I15" s="325"/>
      <c r="J15" s="325"/>
      <c r="K15" s="323"/>
    </row>
    <row r="16" s="1" customFormat="1" ht="15" customHeight="1">
      <c r="B16" s="326"/>
      <c r="C16" s="327"/>
      <c r="D16" s="325" t="s">
        <v>2990</v>
      </c>
      <c r="E16" s="325"/>
      <c r="F16" s="325"/>
      <c r="G16" s="325"/>
      <c r="H16" s="325"/>
      <c r="I16" s="325"/>
      <c r="J16" s="325"/>
      <c r="K16" s="323"/>
    </row>
    <row r="17" s="1" customFormat="1" ht="15" customHeight="1">
      <c r="B17" s="326"/>
      <c r="C17" s="327"/>
      <c r="D17" s="325" t="s">
        <v>2991</v>
      </c>
      <c r="E17" s="325"/>
      <c r="F17" s="325"/>
      <c r="G17" s="325"/>
      <c r="H17" s="325"/>
      <c r="I17" s="325"/>
      <c r="J17" s="325"/>
      <c r="K17" s="323"/>
    </row>
    <row r="18" s="1" customFormat="1" ht="15" customHeight="1">
      <c r="B18" s="326"/>
      <c r="C18" s="327"/>
      <c r="D18" s="327"/>
      <c r="E18" s="329" t="s">
        <v>81</v>
      </c>
      <c r="F18" s="325" t="s">
        <v>2992</v>
      </c>
      <c r="G18" s="325"/>
      <c r="H18" s="325"/>
      <c r="I18" s="325"/>
      <c r="J18" s="325"/>
      <c r="K18" s="323"/>
    </row>
    <row r="19" s="1" customFormat="1" ht="15" customHeight="1">
      <c r="B19" s="326"/>
      <c r="C19" s="327"/>
      <c r="D19" s="327"/>
      <c r="E19" s="329" t="s">
        <v>2993</v>
      </c>
      <c r="F19" s="325" t="s">
        <v>2994</v>
      </c>
      <c r="G19" s="325"/>
      <c r="H19" s="325"/>
      <c r="I19" s="325"/>
      <c r="J19" s="325"/>
      <c r="K19" s="323"/>
    </row>
    <row r="20" s="1" customFormat="1" ht="15" customHeight="1">
      <c r="B20" s="326"/>
      <c r="C20" s="327"/>
      <c r="D20" s="327"/>
      <c r="E20" s="329" t="s">
        <v>2995</v>
      </c>
      <c r="F20" s="325" t="s">
        <v>2996</v>
      </c>
      <c r="G20" s="325"/>
      <c r="H20" s="325"/>
      <c r="I20" s="325"/>
      <c r="J20" s="325"/>
      <c r="K20" s="323"/>
    </row>
    <row r="21" s="1" customFormat="1" ht="15" customHeight="1">
      <c r="B21" s="326"/>
      <c r="C21" s="327"/>
      <c r="D21" s="327"/>
      <c r="E21" s="329" t="s">
        <v>2997</v>
      </c>
      <c r="F21" s="325" t="s">
        <v>2998</v>
      </c>
      <c r="G21" s="325"/>
      <c r="H21" s="325"/>
      <c r="I21" s="325"/>
      <c r="J21" s="325"/>
      <c r="K21" s="323"/>
    </row>
    <row r="22" s="1" customFormat="1" ht="15" customHeight="1">
      <c r="B22" s="326"/>
      <c r="C22" s="327"/>
      <c r="D22" s="327"/>
      <c r="E22" s="329" t="s">
        <v>2223</v>
      </c>
      <c r="F22" s="325" t="s">
        <v>2224</v>
      </c>
      <c r="G22" s="325"/>
      <c r="H22" s="325"/>
      <c r="I22" s="325"/>
      <c r="J22" s="325"/>
      <c r="K22" s="323"/>
    </row>
    <row r="23" s="1" customFormat="1" ht="15" customHeight="1">
      <c r="B23" s="326"/>
      <c r="C23" s="327"/>
      <c r="D23" s="327"/>
      <c r="E23" s="329" t="s">
        <v>88</v>
      </c>
      <c r="F23" s="325" t="s">
        <v>2999</v>
      </c>
      <c r="G23" s="325"/>
      <c r="H23" s="325"/>
      <c r="I23" s="325"/>
      <c r="J23" s="325"/>
      <c r="K23" s="323"/>
    </row>
    <row r="24" s="1" customFormat="1" ht="12.75" customHeight="1">
      <c r="B24" s="326"/>
      <c r="C24" s="327"/>
      <c r="D24" s="327"/>
      <c r="E24" s="327"/>
      <c r="F24" s="327"/>
      <c r="G24" s="327"/>
      <c r="H24" s="327"/>
      <c r="I24" s="327"/>
      <c r="J24" s="327"/>
      <c r="K24" s="323"/>
    </row>
    <row r="25" s="1" customFormat="1" ht="15" customHeight="1">
      <c r="B25" s="326"/>
      <c r="C25" s="325" t="s">
        <v>3000</v>
      </c>
      <c r="D25" s="325"/>
      <c r="E25" s="325"/>
      <c r="F25" s="325"/>
      <c r="G25" s="325"/>
      <c r="H25" s="325"/>
      <c r="I25" s="325"/>
      <c r="J25" s="325"/>
      <c r="K25" s="323"/>
    </row>
    <row r="26" s="1" customFormat="1" ht="15" customHeight="1">
      <c r="B26" s="326"/>
      <c r="C26" s="325" t="s">
        <v>3001</v>
      </c>
      <c r="D26" s="325"/>
      <c r="E26" s="325"/>
      <c r="F26" s="325"/>
      <c r="G26" s="325"/>
      <c r="H26" s="325"/>
      <c r="I26" s="325"/>
      <c r="J26" s="325"/>
      <c r="K26" s="323"/>
    </row>
    <row r="27" s="1" customFormat="1" ht="15" customHeight="1">
      <c r="B27" s="326"/>
      <c r="C27" s="325"/>
      <c r="D27" s="325" t="s">
        <v>3002</v>
      </c>
      <c r="E27" s="325"/>
      <c r="F27" s="325"/>
      <c r="G27" s="325"/>
      <c r="H27" s="325"/>
      <c r="I27" s="325"/>
      <c r="J27" s="325"/>
      <c r="K27" s="323"/>
    </row>
    <row r="28" s="1" customFormat="1" ht="15" customHeight="1">
      <c r="B28" s="326"/>
      <c r="C28" s="327"/>
      <c r="D28" s="325" t="s">
        <v>3003</v>
      </c>
      <c r="E28" s="325"/>
      <c r="F28" s="325"/>
      <c r="G28" s="325"/>
      <c r="H28" s="325"/>
      <c r="I28" s="325"/>
      <c r="J28" s="325"/>
      <c r="K28" s="323"/>
    </row>
    <row r="29" s="1" customFormat="1" ht="12.75" customHeight="1">
      <c r="B29" s="326"/>
      <c r="C29" s="327"/>
      <c r="D29" s="327"/>
      <c r="E29" s="327"/>
      <c r="F29" s="327"/>
      <c r="G29" s="327"/>
      <c r="H29" s="327"/>
      <c r="I29" s="327"/>
      <c r="J29" s="327"/>
      <c r="K29" s="323"/>
    </row>
    <row r="30" s="1" customFormat="1" ht="15" customHeight="1">
      <c r="B30" s="326"/>
      <c r="C30" s="327"/>
      <c r="D30" s="325" t="s">
        <v>3004</v>
      </c>
      <c r="E30" s="325"/>
      <c r="F30" s="325"/>
      <c r="G30" s="325"/>
      <c r="H30" s="325"/>
      <c r="I30" s="325"/>
      <c r="J30" s="325"/>
      <c r="K30" s="323"/>
    </row>
    <row r="31" s="1" customFormat="1" ht="15" customHeight="1">
      <c r="B31" s="326"/>
      <c r="C31" s="327"/>
      <c r="D31" s="325" t="s">
        <v>3005</v>
      </c>
      <c r="E31" s="325"/>
      <c r="F31" s="325"/>
      <c r="G31" s="325"/>
      <c r="H31" s="325"/>
      <c r="I31" s="325"/>
      <c r="J31" s="325"/>
      <c r="K31" s="323"/>
    </row>
    <row r="32" s="1" customFormat="1" ht="12.75" customHeight="1">
      <c r="B32" s="326"/>
      <c r="C32" s="327"/>
      <c r="D32" s="327"/>
      <c r="E32" s="327"/>
      <c r="F32" s="327"/>
      <c r="G32" s="327"/>
      <c r="H32" s="327"/>
      <c r="I32" s="327"/>
      <c r="J32" s="327"/>
      <c r="K32" s="323"/>
    </row>
    <row r="33" s="1" customFormat="1" ht="15" customHeight="1">
      <c r="B33" s="326"/>
      <c r="C33" s="327"/>
      <c r="D33" s="325" t="s">
        <v>3006</v>
      </c>
      <c r="E33" s="325"/>
      <c r="F33" s="325"/>
      <c r="G33" s="325"/>
      <c r="H33" s="325"/>
      <c r="I33" s="325"/>
      <c r="J33" s="325"/>
      <c r="K33" s="323"/>
    </row>
    <row r="34" s="1" customFormat="1" ht="15" customHeight="1">
      <c r="B34" s="326"/>
      <c r="C34" s="327"/>
      <c r="D34" s="325" t="s">
        <v>3007</v>
      </c>
      <c r="E34" s="325"/>
      <c r="F34" s="325"/>
      <c r="G34" s="325"/>
      <c r="H34" s="325"/>
      <c r="I34" s="325"/>
      <c r="J34" s="325"/>
      <c r="K34" s="323"/>
    </row>
    <row r="35" s="1" customFormat="1" ht="15" customHeight="1">
      <c r="B35" s="326"/>
      <c r="C35" s="327"/>
      <c r="D35" s="325" t="s">
        <v>3008</v>
      </c>
      <c r="E35" s="325"/>
      <c r="F35" s="325"/>
      <c r="G35" s="325"/>
      <c r="H35" s="325"/>
      <c r="I35" s="325"/>
      <c r="J35" s="325"/>
      <c r="K35" s="323"/>
    </row>
    <row r="36" s="1" customFormat="1" ht="15" customHeight="1">
      <c r="B36" s="326"/>
      <c r="C36" s="327"/>
      <c r="D36" s="325"/>
      <c r="E36" s="328" t="s">
        <v>248</v>
      </c>
      <c r="F36" s="325"/>
      <c r="G36" s="325" t="s">
        <v>3009</v>
      </c>
      <c r="H36" s="325"/>
      <c r="I36" s="325"/>
      <c r="J36" s="325"/>
      <c r="K36" s="323"/>
    </row>
    <row r="37" s="1" customFormat="1" ht="30.75" customHeight="1">
      <c r="B37" s="326"/>
      <c r="C37" s="327"/>
      <c r="D37" s="325"/>
      <c r="E37" s="328" t="s">
        <v>3010</v>
      </c>
      <c r="F37" s="325"/>
      <c r="G37" s="325" t="s">
        <v>3011</v>
      </c>
      <c r="H37" s="325"/>
      <c r="I37" s="325"/>
      <c r="J37" s="325"/>
      <c r="K37" s="323"/>
    </row>
    <row r="38" s="1" customFormat="1" ht="15" customHeight="1">
      <c r="B38" s="326"/>
      <c r="C38" s="327"/>
      <c r="D38" s="325"/>
      <c r="E38" s="328" t="s">
        <v>56</v>
      </c>
      <c r="F38" s="325"/>
      <c r="G38" s="325" t="s">
        <v>3012</v>
      </c>
      <c r="H38" s="325"/>
      <c r="I38" s="325"/>
      <c r="J38" s="325"/>
      <c r="K38" s="323"/>
    </row>
    <row r="39" s="1" customFormat="1" ht="15" customHeight="1">
      <c r="B39" s="326"/>
      <c r="C39" s="327"/>
      <c r="D39" s="325"/>
      <c r="E39" s="328" t="s">
        <v>57</v>
      </c>
      <c r="F39" s="325"/>
      <c r="G39" s="325" t="s">
        <v>3013</v>
      </c>
      <c r="H39" s="325"/>
      <c r="I39" s="325"/>
      <c r="J39" s="325"/>
      <c r="K39" s="323"/>
    </row>
    <row r="40" s="1" customFormat="1" ht="15" customHeight="1">
      <c r="B40" s="326"/>
      <c r="C40" s="327"/>
      <c r="D40" s="325"/>
      <c r="E40" s="328" t="s">
        <v>249</v>
      </c>
      <c r="F40" s="325"/>
      <c r="G40" s="325" t="s">
        <v>3014</v>
      </c>
      <c r="H40" s="325"/>
      <c r="I40" s="325"/>
      <c r="J40" s="325"/>
      <c r="K40" s="323"/>
    </row>
    <row r="41" s="1" customFormat="1" ht="15" customHeight="1">
      <c r="B41" s="326"/>
      <c r="C41" s="327"/>
      <c r="D41" s="325"/>
      <c r="E41" s="328" t="s">
        <v>250</v>
      </c>
      <c r="F41" s="325"/>
      <c r="G41" s="325" t="s">
        <v>3015</v>
      </c>
      <c r="H41" s="325"/>
      <c r="I41" s="325"/>
      <c r="J41" s="325"/>
      <c r="K41" s="323"/>
    </row>
    <row r="42" s="1" customFormat="1" ht="15" customHeight="1">
      <c r="B42" s="326"/>
      <c r="C42" s="327"/>
      <c r="D42" s="325"/>
      <c r="E42" s="328" t="s">
        <v>3016</v>
      </c>
      <c r="F42" s="325"/>
      <c r="G42" s="325" t="s">
        <v>3017</v>
      </c>
      <c r="H42" s="325"/>
      <c r="I42" s="325"/>
      <c r="J42" s="325"/>
      <c r="K42" s="323"/>
    </row>
    <row r="43" s="1" customFormat="1" ht="15" customHeight="1">
      <c r="B43" s="326"/>
      <c r="C43" s="327"/>
      <c r="D43" s="325"/>
      <c r="E43" s="328"/>
      <c r="F43" s="325"/>
      <c r="G43" s="325" t="s">
        <v>3018</v>
      </c>
      <c r="H43" s="325"/>
      <c r="I43" s="325"/>
      <c r="J43" s="325"/>
      <c r="K43" s="323"/>
    </row>
    <row r="44" s="1" customFormat="1" ht="15" customHeight="1">
      <c r="B44" s="326"/>
      <c r="C44" s="327"/>
      <c r="D44" s="325"/>
      <c r="E44" s="328" t="s">
        <v>3019</v>
      </c>
      <c r="F44" s="325"/>
      <c r="G44" s="325" t="s">
        <v>3020</v>
      </c>
      <c r="H44" s="325"/>
      <c r="I44" s="325"/>
      <c r="J44" s="325"/>
      <c r="K44" s="323"/>
    </row>
    <row r="45" s="1" customFormat="1" ht="15" customHeight="1">
      <c r="B45" s="326"/>
      <c r="C45" s="327"/>
      <c r="D45" s="325"/>
      <c r="E45" s="328" t="s">
        <v>252</v>
      </c>
      <c r="F45" s="325"/>
      <c r="G45" s="325" t="s">
        <v>3021</v>
      </c>
      <c r="H45" s="325"/>
      <c r="I45" s="325"/>
      <c r="J45" s="325"/>
      <c r="K45" s="323"/>
    </row>
    <row r="46" s="1" customFormat="1" ht="12.75" customHeight="1">
      <c r="B46" s="326"/>
      <c r="C46" s="327"/>
      <c r="D46" s="325"/>
      <c r="E46" s="325"/>
      <c r="F46" s="325"/>
      <c r="G46" s="325"/>
      <c r="H46" s="325"/>
      <c r="I46" s="325"/>
      <c r="J46" s="325"/>
      <c r="K46" s="323"/>
    </row>
    <row r="47" s="1" customFormat="1" ht="15" customHeight="1">
      <c r="B47" s="326"/>
      <c r="C47" s="327"/>
      <c r="D47" s="325" t="s">
        <v>3022</v>
      </c>
      <c r="E47" s="325"/>
      <c r="F47" s="325"/>
      <c r="G47" s="325"/>
      <c r="H47" s="325"/>
      <c r="I47" s="325"/>
      <c r="J47" s="325"/>
      <c r="K47" s="323"/>
    </row>
    <row r="48" s="1" customFormat="1" ht="15" customHeight="1">
      <c r="B48" s="326"/>
      <c r="C48" s="327"/>
      <c r="D48" s="327"/>
      <c r="E48" s="325" t="s">
        <v>3023</v>
      </c>
      <c r="F48" s="325"/>
      <c r="G48" s="325"/>
      <c r="H48" s="325"/>
      <c r="I48" s="325"/>
      <c r="J48" s="325"/>
      <c r="K48" s="323"/>
    </row>
    <row r="49" s="1" customFormat="1" ht="15" customHeight="1">
      <c r="B49" s="326"/>
      <c r="C49" s="327"/>
      <c r="D49" s="327"/>
      <c r="E49" s="325" t="s">
        <v>3024</v>
      </c>
      <c r="F49" s="325"/>
      <c r="G49" s="325"/>
      <c r="H49" s="325"/>
      <c r="I49" s="325"/>
      <c r="J49" s="325"/>
      <c r="K49" s="323"/>
    </row>
    <row r="50" s="1" customFormat="1" ht="15" customHeight="1">
      <c r="B50" s="326"/>
      <c r="C50" s="327"/>
      <c r="D50" s="327"/>
      <c r="E50" s="325" t="s">
        <v>3025</v>
      </c>
      <c r="F50" s="325"/>
      <c r="G50" s="325"/>
      <c r="H50" s="325"/>
      <c r="I50" s="325"/>
      <c r="J50" s="325"/>
      <c r="K50" s="323"/>
    </row>
    <row r="51" s="1" customFormat="1" ht="15" customHeight="1">
      <c r="B51" s="326"/>
      <c r="C51" s="327"/>
      <c r="D51" s="325" t="s">
        <v>3026</v>
      </c>
      <c r="E51" s="325"/>
      <c r="F51" s="325"/>
      <c r="G51" s="325"/>
      <c r="H51" s="325"/>
      <c r="I51" s="325"/>
      <c r="J51" s="325"/>
      <c r="K51" s="323"/>
    </row>
    <row r="52" s="1" customFormat="1" ht="25.5" customHeight="1">
      <c r="B52" s="321"/>
      <c r="C52" s="322" t="s">
        <v>3027</v>
      </c>
      <c r="D52" s="322"/>
      <c r="E52" s="322"/>
      <c r="F52" s="322"/>
      <c r="G52" s="322"/>
      <c r="H52" s="322"/>
      <c r="I52" s="322"/>
      <c r="J52" s="322"/>
      <c r="K52" s="323"/>
    </row>
    <row r="53" s="1" customFormat="1" ht="5.25" customHeight="1">
      <c r="B53" s="321"/>
      <c r="C53" s="324"/>
      <c r="D53" s="324"/>
      <c r="E53" s="324"/>
      <c r="F53" s="324"/>
      <c r="G53" s="324"/>
      <c r="H53" s="324"/>
      <c r="I53" s="324"/>
      <c r="J53" s="324"/>
      <c r="K53" s="323"/>
    </row>
    <row r="54" s="1" customFormat="1" ht="15" customHeight="1">
      <c r="B54" s="321"/>
      <c r="C54" s="325" t="s">
        <v>3028</v>
      </c>
      <c r="D54" s="325"/>
      <c r="E54" s="325"/>
      <c r="F54" s="325"/>
      <c r="G54" s="325"/>
      <c r="H54" s="325"/>
      <c r="I54" s="325"/>
      <c r="J54" s="325"/>
      <c r="K54" s="323"/>
    </row>
    <row r="55" s="1" customFormat="1" ht="15" customHeight="1">
      <c r="B55" s="321"/>
      <c r="C55" s="325" t="s">
        <v>3029</v>
      </c>
      <c r="D55" s="325"/>
      <c r="E55" s="325"/>
      <c r="F55" s="325"/>
      <c r="G55" s="325"/>
      <c r="H55" s="325"/>
      <c r="I55" s="325"/>
      <c r="J55" s="325"/>
      <c r="K55" s="323"/>
    </row>
    <row r="56" s="1" customFormat="1" ht="12.75" customHeight="1">
      <c r="B56" s="321"/>
      <c r="C56" s="325"/>
      <c r="D56" s="325"/>
      <c r="E56" s="325"/>
      <c r="F56" s="325"/>
      <c r="G56" s="325"/>
      <c r="H56" s="325"/>
      <c r="I56" s="325"/>
      <c r="J56" s="325"/>
      <c r="K56" s="323"/>
    </row>
    <row r="57" s="1" customFormat="1" ht="15" customHeight="1">
      <c r="B57" s="321"/>
      <c r="C57" s="325" t="s">
        <v>3030</v>
      </c>
      <c r="D57" s="325"/>
      <c r="E57" s="325"/>
      <c r="F57" s="325"/>
      <c r="G57" s="325"/>
      <c r="H57" s="325"/>
      <c r="I57" s="325"/>
      <c r="J57" s="325"/>
      <c r="K57" s="323"/>
    </row>
    <row r="58" s="1" customFormat="1" ht="15" customHeight="1">
      <c r="B58" s="321"/>
      <c r="C58" s="327"/>
      <c r="D58" s="325" t="s">
        <v>3031</v>
      </c>
      <c r="E58" s="325"/>
      <c r="F58" s="325"/>
      <c r="G58" s="325"/>
      <c r="H58" s="325"/>
      <c r="I58" s="325"/>
      <c r="J58" s="325"/>
      <c r="K58" s="323"/>
    </row>
    <row r="59" s="1" customFormat="1" ht="15" customHeight="1">
      <c r="B59" s="321"/>
      <c r="C59" s="327"/>
      <c r="D59" s="325" t="s">
        <v>3032</v>
      </c>
      <c r="E59" s="325"/>
      <c r="F59" s="325"/>
      <c r="G59" s="325"/>
      <c r="H59" s="325"/>
      <c r="I59" s="325"/>
      <c r="J59" s="325"/>
      <c r="K59" s="323"/>
    </row>
    <row r="60" s="1" customFormat="1" ht="15" customHeight="1">
      <c r="B60" s="321"/>
      <c r="C60" s="327"/>
      <c r="D60" s="325" t="s">
        <v>3033</v>
      </c>
      <c r="E60" s="325"/>
      <c r="F60" s="325"/>
      <c r="G60" s="325"/>
      <c r="H60" s="325"/>
      <c r="I60" s="325"/>
      <c r="J60" s="325"/>
      <c r="K60" s="323"/>
    </row>
    <row r="61" s="1" customFormat="1" ht="15" customHeight="1">
      <c r="B61" s="321"/>
      <c r="C61" s="327"/>
      <c r="D61" s="325" t="s">
        <v>3034</v>
      </c>
      <c r="E61" s="325"/>
      <c r="F61" s="325"/>
      <c r="G61" s="325"/>
      <c r="H61" s="325"/>
      <c r="I61" s="325"/>
      <c r="J61" s="325"/>
      <c r="K61" s="323"/>
    </row>
    <row r="62" s="1" customFormat="1" ht="15" customHeight="1">
      <c r="B62" s="321"/>
      <c r="C62" s="327"/>
      <c r="D62" s="330" t="s">
        <v>3035</v>
      </c>
      <c r="E62" s="330"/>
      <c r="F62" s="330"/>
      <c r="G62" s="330"/>
      <c r="H62" s="330"/>
      <c r="I62" s="330"/>
      <c r="J62" s="330"/>
      <c r="K62" s="323"/>
    </row>
    <row r="63" s="1" customFormat="1" ht="15" customHeight="1">
      <c r="B63" s="321"/>
      <c r="C63" s="327"/>
      <c r="D63" s="325" t="s">
        <v>3036</v>
      </c>
      <c r="E63" s="325"/>
      <c r="F63" s="325"/>
      <c r="G63" s="325"/>
      <c r="H63" s="325"/>
      <c r="I63" s="325"/>
      <c r="J63" s="325"/>
      <c r="K63" s="323"/>
    </row>
    <row r="64" s="1" customFormat="1" ht="12.75" customHeight="1">
      <c r="B64" s="321"/>
      <c r="C64" s="327"/>
      <c r="D64" s="327"/>
      <c r="E64" s="331"/>
      <c r="F64" s="327"/>
      <c r="G64" s="327"/>
      <c r="H64" s="327"/>
      <c r="I64" s="327"/>
      <c r="J64" s="327"/>
      <c r="K64" s="323"/>
    </row>
    <row r="65" s="1" customFormat="1" ht="15" customHeight="1">
      <c r="B65" s="321"/>
      <c r="C65" s="327"/>
      <c r="D65" s="325" t="s">
        <v>3037</v>
      </c>
      <c r="E65" s="325"/>
      <c r="F65" s="325"/>
      <c r="G65" s="325"/>
      <c r="H65" s="325"/>
      <c r="I65" s="325"/>
      <c r="J65" s="325"/>
      <c r="K65" s="323"/>
    </row>
    <row r="66" s="1" customFormat="1" ht="15" customHeight="1">
      <c r="B66" s="321"/>
      <c r="C66" s="327"/>
      <c r="D66" s="330" t="s">
        <v>3038</v>
      </c>
      <c r="E66" s="330"/>
      <c r="F66" s="330"/>
      <c r="G66" s="330"/>
      <c r="H66" s="330"/>
      <c r="I66" s="330"/>
      <c r="J66" s="330"/>
      <c r="K66" s="323"/>
    </row>
    <row r="67" s="1" customFormat="1" ht="15" customHeight="1">
      <c r="B67" s="321"/>
      <c r="C67" s="327"/>
      <c r="D67" s="325" t="s">
        <v>3039</v>
      </c>
      <c r="E67" s="325"/>
      <c r="F67" s="325"/>
      <c r="G67" s="325"/>
      <c r="H67" s="325"/>
      <c r="I67" s="325"/>
      <c r="J67" s="325"/>
      <c r="K67" s="323"/>
    </row>
    <row r="68" s="1" customFormat="1" ht="15" customHeight="1">
      <c r="B68" s="321"/>
      <c r="C68" s="327"/>
      <c r="D68" s="325" t="s">
        <v>3040</v>
      </c>
      <c r="E68" s="325"/>
      <c r="F68" s="325"/>
      <c r="G68" s="325"/>
      <c r="H68" s="325"/>
      <c r="I68" s="325"/>
      <c r="J68" s="325"/>
      <c r="K68" s="323"/>
    </row>
    <row r="69" s="1" customFormat="1" ht="15" customHeight="1">
      <c r="B69" s="321"/>
      <c r="C69" s="327"/>
      <c r="D69" s="325" t="s">
        <v>3041</v>
      </c>
      <c r="E69" s="325"/>
      <c r="F69" s="325"/>
      <c r="G69" s="325"/>
      <c r="H69" s="325"/>
      <c r="I69" s="325"/>
      <c r="J69" s="325"/>
      <c r="K69" s="323"/>
    </row>
    <row r="70" s="1" customFormat="1" ht="15" customHeight="1">
      <c r="B70" s="321"/>
      <c r="C70" s="327"/>
      <c r="D70" s="325" t="s">
        <v>3042</v>
      </c>
      <c r="E70" s="325"/>
      <c r="F70" s="325"/>
      <c r="G70" s="325"/>
      <c r="H70" s="325"/>
      <c r="I70" s="325"/>
      <c r="J70" s="325"/>
      <c r="K70" s="323"/>
    </row>
    <row r="71" s="1" customFormat="1" ht="12.75" customHeight="1">
      <c r="B71" s="332"/>
      <c r="C71" s="333"/>
      <c r="D71" s="333"/>
      <c r="E71" s="333"/>
      <c r="F71" s="333"/>
      <c r="G71" s="333"/>
      <c r="H71" s="333"/>
      <c r="I71" s="333"/>
      <c r="J71" s="333"/>
      <c r="K71" s="334"/>
    </row>
    <row r="72" s="1" customFormat="1" ht="18.75" customHeight="1">
      <c r="B72" s="335"/>
      <c r="C72" s="335"/>
      <c r="D72" s="335"/>
      <c r="E72" s="335"/>
      <c r="F72" s="335"/>
      <c r="G72" s="335"/>
      <c r="H72" s="335"/>
      <c r="I72" s="335"/>
      <c r="J72" s="335"/>
      <c r="K72" s="336"/>
    </row>
    <row r="73" s="1" customFormat="1" ht="18.75" customHeight="1">
      <c r="B73" s="336"/>
      <c r="C73" s="336"/>
      <c r="D73" s="336"/>
      <c r="E73" s="336"/>
      <c r="F73" s="336"/>
      <c r="G73" s="336"/>
      <c r="H73" s="336"/>
      <c r="I73" s="336"/>
      <c r="J73" s="336"/>
      <c r="K73" s="336"/>
    </row>
    <row r="74" s="1" customFormat="1" ht="7.5" customHeight="1">
      <c r="B74" s="337"/>
      <c r="C74" s="338"/>
      <c r="D74" s="338"/>
      <c r="E74" s="338"/>
      <c r="F74" s="338"/>
      <c r="G74" s="338"/>
      <c r="H74" s="338"/>
      <c r="I74" s="338"/>
      <c r="J74" s="338"/>
      <c r="K74" s="339"/>
    </row>
    <row r="75" s="1" customFormat="1" ht="45" customHeight="1">
      <c r="B75" s="340"/>
      <c r="C75" s="341" t="s">
        <v>3043</v>
      </c>
      <c r="D75" s="341"/>
      <c r="E75" s="341"/>
      <c r="F75" s="341"/>
      <c r="G75" s="341"/>
      <c r="H75" s="341"/>
      <c r="I75" s="341"/>
      <c r="J75" s="341"/>
      <c r="K75" s="342"/>
    </row>
    <row r="76" s="1" customFormat="1" ht="17.25" customHeight="1">
      <c r="B76" s="340"/>
      <c r="C76" s="343" t="s">
        <v>3044</v>
      </c>
      <c r="D76" s="343"/>
      <c r="E76" s="343"/>
      <c r="F76" s="343" t="s">
        <v>3045</v>
      </c>
      <c r="G76" s="344"/>
      <c r="H76" s="343" t="s">
        <v>57</v>
      </c>
      <c r="I76" s="343" t="s">
        <v>60</v>
      </c>
      <c r="J76" s="343" t="s">
        <v>3046</v>
      </c>
      <c r="K76" s="342"/>
    </row>
    <row r="77" s="1" customFormat="1" ht="17.25" customHeight="1">
      <c r="B77" s="340"/>
      <c r="C77" s="345" t="s">
        <v>3047</v>
      </c>
      <c r="D77" s="345"/>
      <c r="E77" s="345"/>
      <c r="F77" s="346" t="s">
        <v>3048</v>
      </c>
      <c r="G77" s="347"/>
      <c r="H77" s="345"/>
      <c r="I77" s="345"/>
      <c r="J77" s="345" t="s">
        <v>3049</v>
      </c>
      <c r="K77" s="342"/>
    </row>
    <row r="78" s="1" customFormat="1" ht="5.25" customHeight="1">
      <c r="B78" s="340"/>
      <c r="C78" s="348"/>
      <c r="D78" s="348"/>
      <c r="E78" s="348"/>
      <c r="F78" s="348"/>
      <c r="G78" s="349"/>
      <c r="H78" s="348"/>
      <c r="I78" s="348"/>
      <c r="J78" s="348"/>
      <c r="K78" s="342"/>
    </row>
    <row r="79" s="1" customFormat="1" ht="15" customHeight="1">
      <c r="B79" s="340"/>
      <c r="C79" s="328" t="s">
        <v>56</v>
      </c>
      <c r="D79" s="350"/>
      <c r="E79" s="350"/>
      <c r="F79" s="351" t="s">
        <v>3050</v>
      </c>
      <c r="G79" s="352"/>
      <c r="H79" s="328" t="s">
        <v>3051</v>
      </c>
      <c r="I79" s="328" t="s">
        <v>3052</v>
      </c>
      <c r="J79" s="328">
        <v>20</v>
      </c>
      <c r="K79" s="342"/>
    </row>
    <row r="80" s="1" customFormat="1" ht="15" customHeight="1">
      <c r="B80" s="340"/>
      <c r="C80" s="328" t="s">
        <v>3053</v>
      </c>
      <c r="D80" s="328"/>
      <c r="E80" s="328"/>
      <c r="F80" s="351" t="s">
        <v>3050</v>
      </c>
      <c r="G80" s="352"/>
      <c r="H80" s="328" t="s">
        <v>3054</v>
      </c>
      <c r="I80" s="328" t="s">
        <v>3052</v>
      </c>
      <c r="J80" s="328">
        <v>120</v>
      </c>
      <c r="K80" s="342"/>
    </row>
    <row r="81" s="1" customFormat="1" ht="15" customHeight="1">
      <c r="B81" s="353"/>
      <c r="C81" s="328" t="s">
        <v>3055</v>
      </c>
      <c r="D81" s="328"/>
      <c r="E81" s="328"/>
      <c r="F81" s="351" t="s">
        <v>3056</v>
      </c>
      <c r="G81" s="352"/>
      <c r="H81" s="328" t="s">
        <v>3057</v>
      </c>
      <c r="I81" s="328" t="s">
        <v>3052</v>
      </c>
      <c r="J81" s="328">
        <v>50</v>
      </c>
      <c r="K81" s="342"/>
    </row>
    <row r="82" s="1" customFormat="1" ht="15" customHeight="1">
      <c r="B82" s="353"/>
      <c r="C82" s="328" t="s">
        <v>3058</v>
      </c>
      <c r="D82" s="328"/>
      <c r="E82" s="328"/>
      <c r="F82" s="351" t="s">
        <v>3050</v>
      </c>
      <c r="G82" s="352"/>
      <c r="H82" s="328" t="s">
        <v>3059</v>
      </c>
      <c r="I82" s="328" t="s">
        <v>3060</v>
      </c>
      <c r="J82" s="328"/>
      <c r="K82" s="342"/>
    </row>
    <row r="83" s="1" customFormat="1" ht="15" customHeight="1">
      <c r="B83" s="353"/>
      <c r="C83" s="354" t="s">
        <v>3061</v>
      </c>
      <c r="D83" s="354"/>
      <c r="E83" s="354"/>
      <c r="F83" s="355" t="s">
        <v>3056</v>
      </c>
      <c r="G83" s="354"/>
      <c r="H83" s="354" t="s">
        <v>3062</v>
      </c>
      <c r="I83" s="354" t="s">
        <v>3052</v>
      </c>
      <c r="J83" s="354">
        <v>15</v>
      </c>
      <c r="K83" s="342"/>
    </row>
    <row r="84" s="1" customFormat="1" ht="15" customHeight="1">
      <c r="B84" s="353"/>
      <c r="C84" s="354" t="s">
        <v>3063</v>
      </c>
      <c r="D84" s="354"/>
      <c r="E84" s="354"/>
      <c r="F84" s="355" t="s">
        <v>3056</v>
      </c>
      <c r="G84" s="354"/>
      <c r="H84" s="354" t="s">
        <v>3064</v>
      </c>
      <c r="I84" s="354" t="s">
        <v>3052</v>
      </c>
      <c r="J84" s="354">
        <v>15</v>
      </c>
      <c r="K84" s="342"/>
    </row>
    <row r="85" s="1" customFormat="1" ht="15" customHeight="1">
      <c r="B85" s="353"/>
      <c r="C85" s="354" t="s">
        <v>3065</v>
      </c>
      <c r="D85" s="354"/>
      <c r="E85" s="354"/>
      <c r="F85" s="355" t="s">
        <v>3056</v>
      </c>
      <c r="G85" s="354"/>
      <c r="H85" s="354" t="s">
        <v>3066</v>
      </c>
      <c r="I85" s="354" t="s">
        <v>3052</v>
      </c>
      <c r="J85" s="354">
        <v>20</v>
      </c>
      <c r="K85" s="342"/>
    </row>
    <row r="86" s="1" customFormat="1" ht="15" customHeight="1">
      <c r="B86" s="353"/>
      <c r="C86" s="354" t="s">
        <v>3067</v>
      </c>
      <c r="D86" s="354"/>
      <c r="E86" s="354"/>
      <c r="F86" s="355" t="s">
        <v>3056</v>
      </c>
      <c r="G86" s="354"/>
      <c r="H86" s="354" t="s">
        <v>3068</v>
      </c>
      <c r="I86" s="354" t="s">
        <v>3052</v>
      </c>
      <c r="J86" s="354">
        <v>20</v>
      </c>
      <c r="K86" s="342"/>
    </row>
    <row r="87" s="1" customFormat="1" ht="15" customHeight="1">
      <c r="B87" s="353"/>
      <c r="C87" s="328" t="s">
        <v>3069</v>
      </c>
      <c r="D87" s="328"/>
      <c r="E87" s="328"/>
      <c r="F87" s="351" t="s">
        <v>3056</v>
      </c>
      <c r="G87" s="352"/>
      <c r="H87" s="328" t="s">
        <v>3070</v>
      </c>
      <c r="I87" s="328" t="s">
        <v>3052</v>
      </c>
      <c r="J87" s="328">
        <v>50</v>
      </c>
      <c r="K87" s="342"/>
    </row>
    <row r="88" s="1" customFormat="1" ht="15" customHeight="1">
      <c r="B88" s="353"/>
      <c r="C88" s="328" t="s">
        <v>3071</v>
      </c>
      <c r="D88" s="328"/>
      <c r="E88" s="328"/>
      <c r="F88" s="351" t="s">
        <v>3056</v>
      </c>
      <c r="G88" s="352"/>
      <c r="H88" s="328" t="s">
        <v>3072</v>
      </c>
      <c r="I88" s="328" t="s">
        <v>3052</v>
      </c>
      <c r="J88" s="328">
        <v>20</v>
      </c>
      <c r="K88" s="342"/>
    </row>
    <row r="89" s="1" customFormat="1" ht="15" customHeight="1">
      <c r="B89" s="353"/>
      <c r="C89" s="328" t="s">
        <v>3073</v>
      </c>
      <c r="D89" s="328"/>
      <c r="E89" s="328"/>
      <c r="F89" s="351" t="s">
        <v>3056</v>
      </c>
      <c r="G89" s="352"/>
      <c r="H89" s="328" t="s">
        <v>3074</v>
      </c>
      <c r="I89" s="328" t="s">
        <v>3052</v>
      </c>
      <c r="J89" s="328">
        <v>20</v>
      </c>
      <c r="K89" s="342"/>
    </row>
    <row r="90" s="1" customFormat="1" ht="15" customHeight="1">
      <c r="B90" s="353"/>
      <c r="C90" s="328" t="s">
        <v>3075</v>
      </c>
      <c r="D90" s="328"/>
      <c r="E90" s="328"/>
      <c r="F90" s="351" t="s">
        <v>3056</v>
      </c>
      <c r="G90" s="352"/>
      <c r="H90" s="328" t="s">
        <v>3076</v>
      </c>
      <c r="I90" s="328" t="s">
        <v>3052</v>
      </c>
      <c r="J90" s="328">
        <v>50</v>
      </c>
      <c r="K90" s="342"/>
    </row>
    <row r="91" s="1" customFormat="1" ht="15" customHeight="1">
      <c r="B91" s="353"/>
      <c r="C91" s="328" t="s">
        <v>3077</v>
      </c>
      <c r="D91" s="328"/>
      <c r="E91" s="328"/>
      <c r="F91" s="351" t="s">
        <v>3056</v>
      </c>
      <c r="G91" s="352"/>
      <c r="H91" s="328" t="s">
        <v>3077</v>
      </c>
      <c r="I91" s="328" t="s">
        <v>3052</v>
      </c>
      <c r="J91" s="328">
        <v>50</v>
      </c>
      <c r="K91" s="342"/>
    </row>
    <row r="92" s="1" customFormat="1" ht="15" customHeight="1">
      <c r="B92" s="353"/>
      <c r="C92" s="328" t="s">
        <v>3078</v>
      </c>
      <c r="D92" s="328"/>
      <c r="E92" s="328"/>
      <c r="F92" s="351" t="s">
        <v>3056</v>
      </c>
      <c r="G92" s="352"/>
      <c r="H92" s="328" t="s">
        <v>3079</v>
      </c>
      <c r="I92" s="328" t="s">
        <v>3052</v>
      </c>
      <c r="J92" s="328">
        <v>255</v>
      </c>
      <c r="K92" s="342"/>
    </row>
    <row r="93" s="1" customFormat="1" ht="15" customHeight="1">
      <c r="B93" s="353"/>
      <c r="C93" s="328" t="s">
        <v>3080</v>
      </c>
      <c r="D93" s="328"/>
      <c r="E93" s="328"/>
      <c r="F93" s="351" t="s">
        <v>3050</v>
      </c>
      <c r="G93" s="352"/>
      <c r="H93" s="328" t="s">
        <v>3081</v>
      </c>
      <c r="I93" s="328" t="s">
        <v>3082</v>
      </c>
      <c r="J93" s="328"/>
      <c r="K93" s="342"/>
    </row>
    <row r="94" s="1" customFormat="1" ht="15" customHeight="1">
      <c r="B94" s="353"/>
      <c r="C94" s="328" t="s">
        <v>3083</v>
      </c>
      <c r="D94" s="328"/>
      <c r="E94" s="328"/>
      <c r="F94" s="351" t="s">
        <v>3050</v>
      </c>
      <c r="G94" s="352"/>
      <c r="H94" s="328" t="s">
        <v>3084</v>
      </c>
      <c r="I94" s="328" t="s">
        <v>3085</v>
      </c>
      <c r="J94" s="328"/>
      <c r="K94" s="342"/>
    </row>
    <row r="95" s="1" customFormat="1" ht="15" customHeight="1">
      <c r="B95" s="353"/>
      <c r="C95" s="328" t="s">
        <v>3086</v>
      </c>
      <c r="D95" s="328"/>
      <c r="E95" s="328"/>
      <c r="F95" s="351" t="s">
        <v>3050</v>
      </c>
      <c r="G95" s="352"/>
      <c r="H95" s="328" t="s">
        <v>3086</v>
      </c>
      <c r="I95" s="328" t="s">
        <v>3085</v>
      </c>
      <c r="J95" s="328"/>
      <c r="K95" s="342"/>
    </row>
    <row r="96" s="1" customFormat="1" ht="15" customHeight="1">
      <c r="B96" s="353"/>
      <c r="C96" s="328" t="s">
        <v>41</v>
      </c>
      <c r="D96" s="328"/>
      <c r="E96" s="328"/>
      <c r="F96" s="351" t="s">
        <v>3050</v>
      </c>
      <c r="G96" s="352"/>
      <c r="H96" s="328" t="s">
        <v>3087</v>
      </c>
      <c r="I96" s="328" t="s">
        <v>3085</v>
      </c>
      <c r="J96" s="328"/>
      <c r="K96" s="342"/>
    </row>
    <row r="97" s="1" customFormat="1" ht="15" customHeight="1">
      <c r="B97" s="353"/>
      <c r="C97" s="328" t="s">
        <v>51</v>
      </c>
      <c r="D97" s="328"/>
      <c r="E97" s="328"/>
      <c r="F97" s="351" t="s">
        <v>3050</v>
      </c>
      <c r="G97" s="352"/>
      <c r="H97" s="328" t="s">
        <v>3088</v>
      </c>
      <c r="I97" s="328" t="s">
        <v>3085</v>
      </c>
      <c r="J97" s="328"/>
      <c r="K97" s="342"/>
    </row>
    <row r="98" s="1" customFormat="1" ht="15" customHeight="1">
      <c r="B98" s="356"/>
      <c r="C98" s="357"/>
      <c r="D98" s="357"/>
      <c r="E98" s="357"/>
      <c r="F98" s="357"/>
      <c r="G98" s="357"/>
      <c r="H98" s="357"/>
      <c r="I98" s="357"/>
      <c r="J98" s="357"/>
      <c r="K98" s="358"/>
    </row>
    <row r="99" s="1" customFormat="1" ht="18.75" customHeight="1">
      <c r="B99" s="359"/>
      <c r="C99" s="360"/>
      <c r="D99" s="360"/>
      <c r="E99" s="360"/>
      <c r="F99" s="360"/>
      <c r="G99" s="360"/>
      <c r="H99" s="360"/>
      <c r="I99" s="360"/>
      <c r="J99" s="360"/>
      <c r="K99" s="359"/>
    </row>
    <row r="100" s="1" customFormat="1" ht="18.75" customHeight="1"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</row>
    <row r="101" s="1" customFormat="1" ht="7.5" customHeight="1">
      <c r="B101" s="337"/>
      <c r="C101" s="338"/>
      <c r="D101" s="338"/>
      <c r="E101" s="338"/>
      <c r="F101" s="338"/>
      <c r="G101" s="338"/>
      <c r="H101" s="338"/>
      <c r="I101" s="338"/>
      <c r="J101" s="338"/>
      <c r="K101" s="339"/>
    </row>
    <row r="102" s="1" customFormat="1" ht="45" customHeight="1">
      <c r="B102" s="340"/>
      <c r="C102" s="341" t="s">
        <v>3089</v>
      </c>
      <c r="D102" s="341"/>
      <c r="E102" s="341"/>
      <c r="F102" s="341"/>
      <c r="G102" s="341"/>
      <c r="H102" s="341"/>
      <c r="I102" s="341"/>
      <c r="J102" s="341"/>
      <c r="K102" s="342"/>
    </row>
    <row r="103" s="1" customFormat="1" ht="17.25" customHeight="1">
      <c r="B103" s="340"/>
      <c r="C103" s="343" t="s">
        <v>3044</v>
      </c>
      <c r="D103" s="343"/>
      <c r="E103" s="343"/>
      <c r="F103" s="343" t="s">
        <v>3045</v>
      </c>
      <c r="G103" s="344"/>
      <c r="H103" s="343" t="s">
        <v>57</v>
      </c>
      <c r="I103" s="343" t="s">
        <v>60</v>
      </c>
      <c r="J103" s="343" t="s">
        <v>3046</v>
      </c>
      <c r="K103" s="342"/>
    </row>
    <row r="104" s="1" customFormat="1" ht="17.25" customHeight="1">
      <c r="B104" s="340"/>
      <c r="C104" s="345" t="s">
        <v>3047</v>
      </c>
      <c r="D104" s="345"/>
      <c r="E104" s="345"/>
      <c r="F104" s="346" t="s">
        <v>3048</v>
      </c>
      <c r="G104" s="347"/>
      <c r="H104" s="345"/>
      <c r="I104" s="345"/>
      <c r="J104" s="345" t="s">
        <v>3049</v>
      </c>
      <c r="K104" s="342"/>
    </row>
    <row r="105" s="1" customFormat="1" ht="5.25" customHeight="1">
      <c r="B105" s="340"/>
      <c r="C105" s="343"/>
      <c r="D105" s="343"/>
      <c r="E105" s="343"/>
      <c r="F105" s="343"/>
      <c r="G105" s="361"/>
      <c r="H105" s="343"/>
      <c r="I105" s="343"/>
      <c r="J105" s="343"/>
      <c r="K105" s="342"/>
    </row>
    <row r="106" s="1" customFormat="1" ht="15" customHeight="1">
      <c r="B106" s="340"/>
      <c r="C106" s="328" t="s">
        <v>56</v>
      </c>
      <c r="D106" s="350"/>
      <c r="E106" s="350"/>
      <c r="F106" s="351" t="s">
        <v>3050</v>
      </c>
      <c r="G106" s="328"/>
      <c r="H106" s="328" t="s">
        <v>3090</v>
      </c>
      <c r="I106" s="328" t="s">
        <v>3052</v>
      </c>
      <c r="J106" s="328">
        <v>20</v>
      </c>
      <c r="K106" s="342"/>
    </row>
    <row r="107" s="1" customFormat="1" ht="15" customHeight="1">
      <c r="B107" s="340"/>
      <c r="C107" s="328" t="s">
        <v>3053</v>
      </c>
      <c r="D107" s="328"/>
      <c r="E107" s="328"/>
      <c r="F107" s="351" t="s">
        <v>3050</v>
      </c>
      <c r="G107" s="328"/>
      <c r="H107" s="328" t="s">
        <v>3090</v>
      </c>
      <c r="I107" s="328" t="s">
        <v>3052</v>
      </c>
      <c r="J107" s="328">
        <v>120</v>
      </c>
      <c r="K107" s="342"/>
    </row>
    <row r="108" s="1" customFormat="1" ht="15" customHeight="1">
      <c r="B108" s="353"/>
      <c r="C108" s="328" t="s">
        <v>3055</v>
      </c>
      <c r="D108" s="328"/>
      <c r="E108" s="328"/>
      <c r="F108" s="351" t="s">
        <v>3056</v>
      </c>
      <c r="G108" s="328"/>
      <c r="H108" s="328" t="s">
        <v>3090</v>
      </c>
      <c r="I108" s="328" t="s">
        <v>3052</v>
      </c>
      <c r="J108" s="328">
        <v>50</v>
      </c>
      <c r="K108" s="342"/>
    </row>
    <row r="109" s="1" customFormat="1" ht="15" customHeight="1">
      <c r="B109" s="353"/>
      <c r="C109" s="328" t="s">
        <v>3058</v>
      </c>
      <c r="D109" s="328"/>
      <c r="E109" s="328"/>
      <c r="F109" s="351" t="s">
        <v>3050</v>
      </c>
      <c r="G109" s="328"/>
      <c r="H109" s="328" t="s">
        <v>3090</v>
      </c>
      <c r="I109" s="328" t="s">
        <v>3060</v>
      </c>
      <c r="J109" s="328"/>
      <c r="K109" s="342"/>
    </row>
    <row r="110" s="1" customFormat="1" ht="15" customHeight="1">
      <c r="B110" s="353"/>
      <c r="C110" s="328" t="s">
        <v>3069</v>
      </c>
      <c r="D110" s="328"/>
      <c r="E110" s="328"/>
      <c r="F110" s="351" t="s">
        <v>3056</v>
      </c>
      <c r="G110" s="328"/>
      <c r="H110" s="328" t="s">
        <v>3090</v>
      </c>
      <c r="I110" s="328" t="s">
        <v>3052</v>
      </c>
      <c r="J110" s="328">
        <v>50</v>
      </c>
      <c r="K110" s="342"/>
    </row>
    <row r="111" s="1" customFormat="1" ht="15" customHeight="1">
      <c r="B111" s="353"/>
      <c r="C111" s="328" t="s">
        <v>3077</v>
      </c>
      <c r="D111" s="328"/>
      <c r="E111" s="328"/>
      <c r="F111" s="351" t="s">
        <v>3056</v>
      </c>
      <c r="G111" s="328"/>
      <c r="H111" s="328" t="s">
        <v>3090</v>
      </c>
      <c r="I111" s="328" t="s">
        <v>3052</v>
      </c>
      <c r="J111" s="328">
        <v>50</v>
      </c>
      <c r="K111" s="342"/>
    </row>
    <row r="112" s="1" customFormat="1" ht="15" customHeight="1">
      <c r="B112" s="353"/>
      <c r="C112" s="328" t="s">
        <v>3075</v>
      </c>
      <c r="D112" s="328"/>
      <c r="E112" s="328"/>
      <c r="F112" s="351" t="s">
        <v>3056</v>
      </c>
      <c r="G112" s="328"/>
      <c r="H112" s="328" t="s">
        <v>3090</v>
      </c>
      <c r="I112" s="328" t="s">
        <v>3052</v>
      </c>
      <c r="J112" s="328">
        <v>50</v>
      </c>
      <c r="K112" s="342"/>
    </row>
    <row r="113" s="1" customFormat="1" ht="15" customHeight="1">
      <c r="B113" s="353"/>
      <c r="C113" s="328" t="s">
        <v>56</v>
      </c>
      <c r="D113" s="328"/>
      <c r="E113" s="328"/>
      <c r="F113" s="351" t="s">
        <v>3050</v>
      </c>
      <c r="G113" s="328"/>
      <c r="H113" s="328" t="s">
        <v>3091</v>
      </c>
      <c r="I113" s="328" t="s">
        <v>3052</v>
      </c>
      <c r="J113" s="328">
        <v>20</v>
      </c>
      <c r="K113" s="342"/>
    </row>
    <row r="114" s="1" customFormat="1" ht="15" customHeight="1">
      <c r="B114" s="353"/>
      <c r="C114" s="328" t="s">
        <v>3092</v>
      </c>
      <c r="D114" s="328"/>
      <c r="E114" s="328"/>
      <c r="F114" s="351" t="s">
        <v>3050</v>
      </c>
      <c r="G114" s="328"/>
      <c r="H114" s="328" t="s">
        <v>3093</v>
      </c>
      <c r="I114" s="328" t="s">
        <v>3052</v>
      </c>
      <c r="J114" s="328">
        <v>120</v>
      </c>
      <c r="K114" s="342"/>
    </row>
    <row r="115" s="1" customFormat="1" ht="15" customHeight="1">
      <c r="B115" s="353"/>
      <c r="C115" s="328" t="s">
        <v>41</v>
      </c>
      <c r="D115" s="328"/>
      <c r="E115" s="328"/>
      <c r="F115" s="351" t="s">
        <v>3050</v>
      </c>
      <c r="G115" s="328"/>
      <c r="H115" s="328" t="s">
        <v>3094</v>
      </c>
      <c r="I115" s="328" t="s">
        <v>3085</v>
      </c>
      <c r="J115" s="328"/>
      <c r="K115" s="342"/>
    </row>
    <row r="116" s="1" customFormat="1" ht="15" customHeight="1">
      <c r="B116" s="353"/>
      <c r="C116" s="328" t="s">
        <v>51</v>
      </c>
      <c r="D116" s="328"/>
      <c r="E116" s="328"/>
      <c r="F116" s="351" t="s">
        <v>3050</v>
      </c>
      <c r="G116" s="328"/>
      <c r="H116" s="328" t="s">
        <v>3095</v>
      </c>
      <c r="I116" s="328" t="s">
        <v>3085</v>
      </c>
      <c r="J116" s="328"/>
      <c r="K116" s="342"/>
    </row>
    <row r="117" s="1" customFormat="1" ht="15" customHeight="1">
      <c r="B117" s="353"/>
      <c r="C117" s="328" t="s">
        <v>60</v>
      </c>
      <c r="D117" s="328"/>
      <c r="E117" s="328"/>
      <c r="F117" s="351" t="s">
        <v>3050</v>
      </c>
      <c r="G117" s="328"/>
      <c r="H117" s="328" t="s">
        <v>3096</v>
      </c>
      <c r="I117" s="328" t="s">
        <v>3097</v>
      </c>
      <c r="J117" s="328"/>
      <c r="K117" s="342"/>
    </row>
    <row r="118" s="1" customFormat="1" ht="15" customHeight="1">
      <c r="B118" s="356"/>
      <c r="C118" s="362"/>
      <c r="D118" s="362"/>
      <c r="E118" s="362"/>
      <c r="F118" s="362"/>
      <c r="G118" s="362"/>
      <c r="H118" s="362"/>
      <c r="I118" s="362"/>
      <c r="J118" s="362"/>
      <c r="K118" s="358"/>
    </row>
    <row r="119" s="1" customFormat="1" ht="18.75" customHeight="1">
      <c r="B119" s="363"/>
      <c r="C119" s="364"/>
      <c r="D119" s="364"/>
      <c r="E119" s="364"/>
      <c r="F119" s="365"/>
      <c r="G119" s="364"/>
      <c r="H119" s="364"/>
      <c r="I119" s="364"/>
      <c r="J119" s="364"/>
      <c r="K119" s="363"/>
    </row>
    <row r="120" s="1" customFormat="1" ht="18.75" customHeight="1"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</row>
    <row r="121" s="1" customFormat="1" ht="7.5" customHeight="1">
      <c r="B121" s="366"/>
      <c r="C121" s="367"/>
      <c r="D121" s="367"/>
      <c r="E121" s="367"/>
      <c r="F121" s="367"/>
      <c r="G121" s="367"/>
      <c r="H121" s="367"/>
      <c r="I121" s="367"/>
      <c r="J121" s="367"/>
      <c r="K121" s="368"/>
    </row>
    <row r="122" s="1" customFormat="1" ht="45" customHeight="1">
      <c r="B122" s="369"/>
      <c r="C122" s="319" t="s">
        <v>3098</v>
      </c>
      <c r="D122" s="319"/>
      <c r="E122" s="319"/>
      <c r="F122" s="319"/>
      <c r="G122" s="319"/>
      <c r="H122" s="319"/>
      <c r="I122" s="319"/>
      <c r="J122" s="319"/>
      <c r="K122" s="370"/>
    </row>
    <row r="123" s="1" customFormat="1" ht="17.25" customHeight="1">
      <c r="B123" s="371"/>
      <c r="C123" s="343" t="s">
        <v>3044</v>
      </c>
      <c r="D123" s="343"/>
      <c r="E123" s="343"/>
      <c r="F123" s="343" t="s">
        <v>3045</v>
      </c>
      <c r="G123" s="344"/>
      <c r="H123" s="343" t="s">
        <v>57</v>
      </c>
      <c r="I123" s="343" t="s">
        <v>60</v>
      </c>
      <c r="J123" s="343" t="s">
        <v>3046</v>
      </c>
      <c r="K123" s="372"/>
    </row>
    <row r="124" s="1" customFormat="1" ht="17.25" customHeight="1">
      <c r="B124" s="371"/>
      <c r="C124" s="345" t="s">
        <v>3047</v>
      </c>
      <c r="D124" s="345"/>
      <c r="E124" s="345"/>
      <c r="F124" s="346" t="s">
        <v>3048</v>
      </c>
      <c r="G124" s="347"/>
      <c r="H124" s="345"/>
      <c r="I124" s="345"/>
      <c r="J124" s="345" t="s">
        <v>3049</v>
      </c>
      <c r="K124" s="372"/>
    </row>
    <row r="125" s="1" customFormat="1" ht="5.25" customHeight="1">
      <c r="B125" s="373"/>
      <c r="C125" s="348"/>
      <c r="D125" s="348"/>
      <c r="E125" s="348"/>
      <c r="F125" s="348"/>
      <c r="G125" s="374"/>
      <c r="H125" s="348"/>
      <c r="I125" s="348"/>
      <c r="J125" s="348"/>
      <c r="K125" s="375"/>
    </row>
    <row r="126" s="1" customFormat="1" ht="15" customHeight="1">
      <c r="B126" s="373"/>
      <c r="C126" s="328" t="s">
        <v>3053</v>
      </c>
      <c r="D126" s="350"/>
      <c r="E126" s="350"/>
      <c r="F126" s="351" t="s">
        <v>3050</v>
      </c>
      <c r="G126" s="328"/>
      <c r="H126" s="328" t="s">
        <v>3090</v>
      </c>
      <c r="I126" s="328" t="s">
        <v>3052</v>
      </c>
      <c r="J126" s="328">
        <v>120</v>
      </c>
      <c r="K126" s="376"/>
    </row>
    <row r="127" s="1" customFormat="1" ht="15" customHeight="1">
      <c r="B127" s="373"/>
      <c r="C127" s="328" t="s">
        <v>3099</v>
      </c>
      <c r="D127" s="328"/>
      <c r="E127" s="328"/>
      <c r="F127" s="351" t="s">
        <v>3050</v>
      </c>
      <c r="G127" s="328"/>
      <c r="H127" s="328" t="s">
        <v>3100</v>
      </c>
      <c r="I127" s="328" t="s">
        <v>3052</v>
      </c>
      <c r="J127" s="328" t="s">
        <v>3101</v>
      </c>
      <c r="K127" s="376"/>
    </row>
    <row r="128" s="1" customFormat="1" ht="15" customHeight="1">
      <c r="B128" s="373"/>
      <c r="C128" s="328" t="s">
        <v>88</v>
      </c>
      <c r="D128" s="328"/>
      <c r="E128" s="328"/>
      <c r="F128" s="351" t="s">
        <v>3050</v>
      </c>
      <c r="G128" s="328"/>
      <c r="H128" s="328" t="s">
        <v>3102</v>
      </c>
      <c r="I128" s="328" t="s">
        <v>3052</v>
      </c>
      <c r="J128" s="328" t="s">
        <v>3101</v>
      </c>
      <c r="K128" s="376"/>
    </row>
    <row r="129" s="1" customFormat="1" ht="15" customHeight="1">
      <c r="B129" s="373"/>
      <c r="C129" s="328" t="s">
        <v>3061</v>
      </c>
      <c r="D129" s="328"/>
      <c r="E129" s="328"/>
      <c r="F129" s="351" t="s">
        <v>3056</v>
      </c>
      <c r="G129" s="328"/>
      <c r="H129" s="328" t="s">
        <v>3062</v>
      </c>
      <c r="I129" s="328" t="s">
        <v>3052</v>
      </c>
      <c r="J129" s="328">
        <v>15</v>
      </c>
      <c r="K129" s="376"/>
    </row>
    <row r="130" s="1" customFormat="1" ht="15" customHeight="1">
      <c r="B130" s="373"/>
      <c r="C130" s="354" t="s">
        <v>3063</v>
      </c>
      <c r="D130" s="354"/>
      <c r="E130" s="354"/>
      <c r="F130" s="355" t="s">
        <v>3056</v>
      </c>
      <c r="G130" s="354"/>
      <c r="H130" s="354" t="s">
        <v>3064</v>
      </c>
      <c r="I130" s="354" t="s">
        <v>3052</v>
      </c>
      <c r="J130" s="354">
        <v>15</v>
      </c>
      <c r="K130" s="376"/>
    </row>
    <row r="131" s="1" customFormat="1" ht="15" customHeight="1">
      <c r="B131" s="373"/>
      <c r="C131" s="354" t="s">
        <v>3065</v>
      </c>
      <c r="D131" s="354"/>
      <c r="E131" s="354"/>
      <c r="F131" s="355" t="s">
        <v>3056</v>
      </c>
      <c r="G131" s="354"/>
      <c r="H131" s="354" t="s">
        <v>3066</v>
      </c>
      <c r="I131" s="354" t="s">
        <v>3052</v>
      </c>
      <c r="J131" s="354">
        <v>20</v>
      </c>
      <c r="K131" s="376"/>
    </row>
    <row r="132" s="1" customFormat="1" ht="15" customHeight="1">
      <c r="B132" s="373"/>
      <c r="C132" s="354" t="s">
        <v>3067</v>
      </c>
      <c r="D132" s="354"/>
      <c r="E132" s="354"/>
      <c r="F132" s="355" t="s">
        <v>3056</v>
      </c>
      <c r="G132" s="354"/>
      <c r="H132" s="354" t="s">
        <v>3068</v>
      </c>
      <c r="I132" s="354" t="s">
        <v>3052</v>
      </c>
      <c r="J132" s="354">
        <v>20</v>
      </c>
      <c r="K132" s="376"/>
    </row>
    <row r="133" s="1" customFormat="1" ht="15" customHeight="1">
      <c r="B133" s="373"/>
      <c r="C133" s="328" t="s">
        <v>3055</v>
      </c>
      <c r="D133" s="328"/>
      <c r="E133" s="328"/>
      <c r="F133" s="351" t="s">
        <v>3056</v>
      </c>
      <c r="G133" s="328"/>
      <c r="H133" s="328" t="s">
        <v>3090</v>
      </c>
      <c r="I133" s="328" t="s">
        <v>3052</v>
      </c>
      <c r="J133" s="328">
        <v>50</v>
      </c>
      <c r="K133" s="376"/>
    </row>
    <row r="134" s="1" customFormat="1" ht="15" customHeight="1">
      <c r="B134" s="373"/>
      <c r="C134" s="328" t="s">
        <v>3069</v>
      </c>
      <c r="D134" s="328"/>
      <c r="E134" s="328"/>
      <c r="F134" s="351" t="s">
        <v>3056</v>
      </c>
      <c r="G134" s="328"/>
      <c r="H134" s="328" t="s">
        <v>3090</v>
      </c>
      <c r="I134" s="328" t="s">
        <v>3052</v>
      </c>
      <c r="J134" s="328">
        <v>50</v>
      </c>
      <c r="K134" s="376"/>
    </row>
    <row r="135" s="1" customFormat="1" ht="15" customHeight="1">
      <c r="B135" s="373"/>
      <c r="C135" s="328" t="s">
        <v>3075</v>
      </c>
      <c r="D135" s="328"/>
      <c r="E135" s="328"/>
      <c r="F135" s="351" t="s">
        <v>3056</v>
      </c>
      <c r="G135" s="328"/>
      <c r="H135" s="328" t="s">
        <v>3090</v>
      </c>
      <c r="I135" s="328" t="s">
        <v>3052</v>
      </c>
      <c r="J135" s="328">
        <v>50</v>
      </c>
      <c r="K135" s="376"/>
    </row>
    <row r="136" s="1" customFormat="1" ht="15" customHeight="1">
      <c r="B136" s="373"/>
      <c r="C136" s="328" t="s">
        <v>3077</v>
      </c>
      <c r="D136" s="328"/>
      <c r="E136" s="328"/>
      <c r="F136" s="351" t="s">
        <v>3056</v>
      </c>
      <c r="G136" s="328"/>
      <c r="H136" s="328" t="s">
        <v>3090</v>
      </c>
      <c r="I136" s="328" t="s">
        <v>3052</v>
      </c>
      <c r="J136" s="328">
        <v>50</v>
      </c>
      <c r="K136" s="376"/>
    </row>
    <row r="137" s="1" customFormat="1" ht="15" customHeight="1">
      <c r="B137" s="373"/>
      <c r="C137" s="328" t="s">
        <v>3078</v>
      </c>
      <c r="D137" s="328"/>
      <c r="E137" s="328"/>
      <c r="F137" s="351" t="s">
        <v>3056</v>
      </c>
      <c r="G137" s="328"/>
      <c r="H137" s="328" t="s">
        <v>3103</v>
      </c>
      <c r="I137" s="328" t="s">
        <v>3052</v>
      </c>
      <c r="J137" s="328">
        <v>255</v>
      </c>
      <c r="K137" s="376"/>
    </row>
    <row r="138" s="1" customFormat="1" ht="15" customHeight="1">
      <c r="B138" s="373"/>
      <c r="C138" s="328" t="s">
        <v>3080</v>
      </c>
      <c r="D138" s="328"/>
      <c r="E138" s="328"/>
      <c r="F138" s="351" t="s">
        <v>3050</v>
      </c>
      <c r="G138" s="328"/>
      <c r="H138" s="328" t="s">
        <v>3104</v>
      </c>
      <c r="I138" s="328" t="s">
        <v>3082</v>
      </c>
      <c r="J138" s="328"/>
      <c r="K138" s="376"/>
    </row>
    <row r="139" s="1" customFormat="1" ht="15" customHeight="1">
      <c r="B139" s="373"/>
      <c r="C139" s="328" t="s">
        <v>3083</v>
      </c>
      <c r="D139" s="328"/>
      <c r="E139" s="328"/>
      <c r="F139" s="351" t="s">
        <v>3050</v>
      </c>
      <c r="G139" s="328"/>
      <c r="H139" s="328" t="s">
        <v>3105</v>
      </c>
      <c r="I139" s="328" t="s">
        <v>3085</v>
      </c>
      <c r="J139" s="328"/>
      <c r="K139" s="376"/>
    </row>
    <row r="140" s="1" customFormat="1" ht="15" customHeight="1">
      <c r="B140" s="373"/>
      <c r="C140" s="328" t="s">
        <v>3086</v>
      </c>
      <c r="D140" s="328"/>
      <c r="E140" s="328"/>
      <c r="F140" s="351" t="s">
        <v>3050</v>
      </c>
      <c r="G140" s="328"/>
      <c r="H140" s="328" t="s">
        <v>3086</v>
      </c>
      <c r="I140" s="328" t="s">
        <v>3085</v>
      </c>
      <c r="J140" s="328"/>
      <c r="K140" s="376"/>
    </row>
    <row r="141" s="1" customFormat="1" ht="15" customHeight="1">
      <c r="B141" s="373"/>
      <c r="C141" s="328" t="s">
        <v>41</v>
      </c>
      <c r="D141" s="328"/>
      <c r="E141" s="328"/>
      <c r="F141" s="351" t="s">
        <v>3050</v>
      </c>
      <c r="G141" s="328"/>
      <c r="H141" s="328" t="s">
        <v>3106</v>
      </c>
      <c r="I141" s="328" t="s">
        <v>3085</v>
      </c>
      <c r="J141" s="328"/>
      <c r="K141" s="376"/>
    </row>
    <row r="142" s="1" customFormat="1" ht="15" customHeight="1">
      <c r="B142" s="373"/>
      <c r="C142" s="328" t="s">
        <v>3107</v>
      </c>
      <c r="D142" s="328"/>
      <c r="E142" s="328"/>
      <c r="F142" s="351" t="s">
        <v>3050</v>
      </c>
      <c r="G142" s="328"/>
      <c r="H142" s="328" t="s">
        <v>3108</v>
      </c>
      <c r="I142" s="328" t="s">
        <v>3085</v>
      </c>
      <c r="J142" s="328"/>
      <c r="K142" s="376"/>
    </row>
    <row r="143" s="1" customFormat="1" ht="15" customHeight="1">
      <c r="B143" s="377"/>
      <c r="C143" s="378"/>
      <c r="D143" s="378"/>
      <c r="E143" s="378"/>
      <c r="F143" s="378"/>
      <c r="G143" s="378"/>
      <c r="H143" s="378"/>
      <c r="I143" s="378"/>
      <c r="J143" s="378"/>
      <c r="K143" s="379"/>
    </row>
    <row r="144" s="1" customFormat="1" ht="18.75" customHeight="1">
      <c r="B144" s="364"/>
      <c r="C144" s="364"/>
      <c r="D144" s="364"/>
      <c r="E144" s="364"/>
      <c r="F144" s="365"/>
      <c r="G144" s="364"/>
      <c r="H144" s="364"/>
      <c r="I144" s="364"/>
      <c r="J144" s="364"/>
      <c r="K144" s="364"/>
    </row>
    <row r="145" s="1" customFormat="1" ht="18.75" customHeight="1"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</row>
    <row r="146" s="1" customFormat="1" ht="7.5" customHeight="1">
      <c r="B146" s="337"/>
      <c r="C146" s="338"/>
      <c r="D146" s="338"/>
      <c r="E146" s="338"/>
      <c r="F146" s="338"/>
      <c r="G146" s="338"/>
      <c r="H146" s="338"/>
      <c r="I146" s="338"/>
      <c r="J146" s="338"/>
      <c r="K146" s="339"/>
    </row>
    <row r="147" s="1" customFormat="1" ht="45" customHeight="1">
      <c r="B147" s="340"/>
      <c r="C147" s="341" t="s">
        <v>3109</v>
      </c>
      <c r="D147" s="341"/>
      <c r="E147" s="341"/>
      <c r="F147" s="341"/>
      <c r="G147" s="341"/>
      <c r="H147" s="341"/>
      <c r="I147" s="341"/>
      <c r="J147" s="341"/>
      <c r="K147" s="342"/>
    </row>
    <row r="148" s="1" customFormat="1" ht="17.25" customHeight="1">
      <c r="B148" s="340"/>
      <c r="C148" s="343" t="s">
        <v>3044</v>
      </c>
      <c r="D148" s="343"/>
      <c r="E148" s="343"/>
      <c r="F148" s="343" t="s">
        <v>3045</v>
      </c>
      <c r="G148" s="344"/>
      <c r="H148" s="343" t="s">
        <v>57</v>
      </c>
      <c r="I148" s="343" t="s">
        <v>60</v>
      </c>
      <c r="J148" s="343" t="s">
        <v>3046</v>
      </c>
      <c r="K148" s="342"/>
    </row>
    <row r="149" s="1" customFormat="1" ht="17.25" customHeight="1">
      <c r="B149" s="340"/>
      <c r="C149" s="345" t="s">
        <v>3047</v>
      </c>
      <c r="D149" s="345"/>
      <c r="E149" s="345"/>
      <c r="F149" s="346" t="s">
        <v>3048</v>
      </c>
      <c r="G149" s="347"/>
      <c r="H149" s="345"/>
      <c r="I149" s="345"/>
      <c r="J149" s="345" t="s">
        <v>3049</v>
      </c>
      <c r="K149" s="342"/>
    </row>
    <row r="150" s="1" customFormat="1" ht="5.25" customHeight="1">
      <c r="B150" s="353"/>
      <c r="C150" s="348"/>
      <c r="D150" s="348"/>
      <c r="E150" s="348"/>
      <c r="F150" s="348"/>
      <c r="G150" s="349"/>
      <c r="H150" s="348"/>
      <c r="I150" s="348"/>
      <c r="J150" s="348"/>
      <c r="K150" s="376"/>
    </row>
    <row r="151" s="1" customFormat="1" ht="15" customHeight="1">
      <c r="B151" s="353"/>
      <c r="C151" s="380" t="s">
        <v>3053</v>
      </c>
      <c r="D151" s="328"/>
      <c r="E151" s="328"/>
      <c r="F151" s="381" t="s">
        <v>3050</v>
      </c>
      <c r="G151" s="328"/>
      <c r="H151" s="380" t="s">
        <v>3090</v>
      </c>
      <c r="I151" s="380" t="s">
        <v>3052</v>
      </c>
      <c r="J151" s="380">
        <v>120</v>
      </c>
      <c r="K151" s="376"/>
    </row>
    <row r="152" s="1" customFormat="1" ht="15" customHeight="1">
      <c r="B152" s="353"/>
      <c r="C152" s="380" t="s">
        <v>3099</v>
      </c>
      <c r="D152" s="328"/>
      <c r="E152" s="328"/>
      <c r="F152" s="381" t="s">
        <v>3050</v>
      </c>
      <c r="G152" s="328"/>
      <c r="H152" s="380" t="s">
        <v>3110</v>
      </c>
      <c r="I152" s="380" t="s">
        <v>3052</v>
      </c>
      <c r="J152" s="380" t="s">
        <v>3101</v>
      </c>
      <c r="K152" s="376"/>
    </row>
    <row r="153" s="1" customFormat="1" ht="15" customHeight="1">
      <c r="B153" s="353"/>
      <c r="C153" s="380" t="s">
        <v>88</v>
      </c>
      <c r="D153" s="328"/>
      <c r="E153" s="328"/>
      <c r="F153" s="381" t="s">
        <v>3050</v>
      </c>
      <c r="G153" s="328"/>
      <c r="H153" s="380" t="s">
        <v>3111</v>
      </c>
      <c r="I153" s="380" t="s">
        <v>3052</v>
      </c>
      <c r="J153" s="380" t="s">
        <v>3101</v>
      </c>
      <c r="K153" s="376"/>
    </row>
    <row r="154" s="1" customFormat="1" ht="15" customHeight="1">
      <c r="B154" s="353"/>
      <c r="C154" s="380" t="s">
        <v>3055</v>
      </c>
      <c r="D154" s="328"/>
      <c r="E154" s="328"/>
      <c r="F154" s="381" t="s">
        <v>3056</v>
      </c>
      <c r="G154" s="328"/>
      <c r="H154" s="380" t="s">
        <v>3090</v>
      </c>
      <c r="I154" s="380" t="s">
        <v>3052</v>
      </c>
      <c r="J154" s="380">
        <v>50</v>
      </c>
      <c r="K154" s="376"/>
    </row>
    <row r="155" s="1" customFormat="1" ht="15" customHeight="1">
      <c r="B155" s="353"/>
      <c r="C155" s="380" t="s">
        <v>3058</v>
      </c>
      <c r="D155" s="328"/>
      <c r="E155" s="328"/>
      <c r="F155" s="381" t="s">
        <v>3050</v>
      </c>
      <c r="G155" s="328"/>
      <c r="H155" s="380" t="s">
        <v>3090</v>
      </c>
      <c r="I155" s="380" t="s">
        <v>3060</v>
      </c>
      <c r="J155" s="380"/>
      <c r="K155" s="376"/>
    </row>
    <row r="156" s="1" customFormat="1" ht="15" customHeight="1">
      <c r="B156" s="353"/>
      <c r="C156" s="380" t="s">
        <v>3069</v>
      </c>
      <c r="D156" s="328"/>
      <c r="E156" s="328"/>
      <c r="F156" s="381" t="s">
        <v>3056</v>
      </c>
      <c r="G156" s="328"/>
      <c r="H156" s="380" t="s">
        <v>3090</v>
      </c>
      <c r="I156" s="380" t="s">
        <v>3052</v>
      </c>
      <c r="J156" s="380">
        <v>50</v>
      </c>
      <c r="K156" s="376"/>
    </row>
    <row r="157" s="1" customFormat="1" ht="15" customHeight="1">
      <c r="B157" s="353"/>
      <c r="C157" s="380" t="s">
        <v>3077</v>
      </c>
      <c r="D157" s="328"/>
      <c r="E157" s="328"/>
      <c r="F157" s="381" t="s">
        <v>3056</v>
      </c>
      <c r="G157" s="328"/>
      <c r="H157" s="380" t="s">
        <v>3090</v>
      </c>
      <c r="I157" s="380" t="s">
        <v>3052</v>
      </c>
      <c r="J157" s="380">
        <v>50</v>
      </c>
      <c r="K157" s="376"/>
    </row>
    <row r="158" s="1" customFormat="1" ht="15" customHeight="1">
      <c r="B158" s="353"/>
      <c r="C158" s="380" t="s">
        <v>3075</v>
      </c>
      <c r="D158" s="328"/>
      <c r="E158" s="328"/>
      <c r="F158" s="381" t="s">
        <v>3056</v>
      </c>
      <c r="G158" s="328"/>
      <c r="H158" s="380" t="s">
        <v>3090</v>
      </c>
      <c r="I158" s="380" t="s">
        <v>3052</v>
      </c>
      <c r="J158" s="380">
        <v>50</v>
      </c>
      <c r="K158" s="376"/>
    </row>
    <row r="159" s="1" customFormat="1" ht="15" customHeight="1">
      <c r="B159" s="353"/>
      <c r="C159" s="380" t="s">
        <v>217</v>
      </c>
      <c r="D159" s="328"/>
      <c r="E159" s="328"/>
      <c r="F159" s="381" t="s">
        <v>3050</v>
      </c>
      <c r="G159" s="328"/>
      <c r="H159" s="380" t="s">
        <v>3112</v>
      </c>
      <c r="I159" s="380" t="s">
        <v>3052</v>
      </c>
      <c r="J159" s="380" t="s">
        <v>3113</v>
      </c>
      <c r="K159" s="376"/>
    </row>
    <row r="160" s="1" customFormat="1" ht="15" customHeight="1">
      <c r="B160" s="353"/>
      <c r="C160" s="380" t="s">
        <v>3114</v>
      </c>
      <c r="D160" s="328"/>
      <c r="E160" s="328"/>
      <c r="F160" s="381" t="s">
        <v>3050</v>
      </c>
      <c r="G160" s="328"/>
      <c r="H160" s="380" t="s">
        <v>3115</v>
      </c>
      <c r="I160" s="380" t="s">
        <v>3085</v>
      </c>
      <c r="J160" s="380"/>
      <c r="K160" s="376"/>
    </row>
    <row r="161" s="1" customFormat="1" ht="15" customHeight="1">
      <c r="B161" s="382"/>
      <c r="C161" s="362"/>
      <c r="D161" s="362"/>
      <c r="E161" s="362"/>
      <c r="F161" s="362"/>
      <c r="G161" s="362"/>
      <c r="H161" s="362"/>
      <c r="I161" s="362"/>
      <c r="J161" s="362"/>
      <c r="K161" s="383"/>
    </row>
    <row r="162" s="1" customFormat="1" ht="18.75" customHeight="1">
      <c r="B162" s="364"/>
      <c r="C162" s="374"/>
      <c r="D162" s="374"/>
      <c r="E162" s="374"/>
      <c r="F162" s="384"/>
      <c r="G162" s="374"/>
      <c r="H162" s="374"/>
      <c r="I162" s="374"/>
      <c r="J162" s="374"/>
      <c r="K162" s="364"/>
    </row>
    <row r="163" s="1" customFormat="1" ht="18.75" customHeight="1"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</row>
    <row r="164" s="1" customFormat="1" ht="7.5" customHeight="1">
      <c r="B164" s="315"/>
      <c r="C164" s="316"/>
      <c r="D164" s="316"/>
      <c r="E164" s="316"/>
      <c r="F164" s="316"/>
      <c r="G164" s="316"/>
      <c r="H164" s="316"/>
      <c r="I164" s="316"/>
      <c r="J164" s="316"/>
      <c r="K164" s="317"/>
    </row>
    <row r="165" s="1" customFormat="1" ht="45" customHeight="1">
      <c r="B165" s="318"/>
      <c r="C165" s="319" t="s">
        <v>3116</v>
      </c>
      <c r="D165" s="319"/>
      <c r="E165" s="319"/>
      <c r="F165" s="319"/>
      <c r="G165" s="319"/>
      <c r="H165" s="319"/>
      <c r="I165" s="319"/>
      <c r="J165" s="319"/>
      <c r="K165" s="320"/>
    </row>
    <row r="166" s="1" customFormat="1" ht="17.25" customHeight="1">
      <c r="B166" s="318"/>
      <c r="C166" s="343" t="s">
        <v>3044</v>
      </c>
      <c r="D166" s="343"/>
      <c r="E166" s="343"/>
      <c r="F166" s="343" t="s">
        <v>3045</v>
      </c>
      <c r="G166" s="385"/>
      <c r="H166" s="386" t="s">
        <v>57</v>
      </c>
      <c r="I166" s="386" t="s">
        <v>60</v>
      </c>
      <c r="J166" s="343" t="s">
        <v>3046</v>
      </c>
      <c r="K166" s="320"/>
    </row>
    <row r="167" s="1" customFormat="1" ht="17.25" customHeight="1">
      <c r="B167" s="321"/>
      <c r="C167" s="345" t="s">
        <v>3047</v>
      </c>
      <c r="D167" s="345"/>
      <c r="E167" s="345"/>
      <c r="F167" s="346" t="s">
        <v>3048</v>
      </c>
      <c r="G167" s="387"/>
      <c r="H167" s="388"/>
      <c r="I167" s="388"/>
      <c r="J167" s="345" t="s">
        <v>3049</v>
      </c>
      <c r="K167" s="323"/>
    </row>
    <row r="168" s="1" customFormat="1" ht="5.25" customHeight="1">
      <c r="B168" s="353"/>
      <c r="C168" s="348"/>
      <c r="D168" s="348"/>
      <c r="E168" s="348"/>
      <c r="F168" s="348"/>
      <c r="G168" s="349"/>
      <c r="H168" s="348"/>
      <c r="I168" s="348"/>
      <c r="J168" s="348"/>
      <c r="K168" s="376"/>
    </row>
    <row r="169" s="1" customFormat="1" ht="15" customHeight="1">
      <c r="B169" s="353"/>
      <c r="C169" s="328" t="s">
        <v>3053</v>
      </c>
      <c r="D169" s="328"/>
      <c r="E169" s="328"/>
      <c r="F169" s="351" t="s">
        <v>3050</v>
      </c>
      <c r="G169" s="328"/>
      <c r="H169" s="328" t="s">
        <v>3090</v>
      </c>
      <c r="I169" s="328" t="s">
        <v>3052</v>
      </c>
      <c r="J169" s="328">
        <v>120</v>
      </c>
      <c r="K169" s="376"/>
    </row>
    <row r="170" s="1" customFormat="1" ht="15" customHeight="1">
      <c r="B170" s="353"/>
      <c r="C170" s="328" t="s">
        <v>3099</v>
      </c>
      <c r="D170" s="328"/>
      <c r="E170" s="328"/>
      <c r="F170" s="351" t="s">
        <v>3050</v>
      </c>
      <c r="G170" s="328"/>
      <c r="H170" s="328" t="s">
        <v>3100</v>
      </c>
      <c r="I170" s="328" t="s">
        <v>3052</v>
      </c>
      <c r="J170" s="328" t="s">
        <v>3101</v>
      </c>
      <c r="K170" s="376"/>
    </row>
    <row r="171" s="1" customFormat="1" ht="15" customHeight="1">
      <c r="B171" s="353"/>
      <c r="C171" s="328" t="s">
        <v>88</v>
      </c>
      <c r="D171" s="328"/>
      <c r="E171" s="328"/>
      <c r="F171" s="351" t="s">
        <v>3050</v>
      </c>
      <c r="G171" s="328"/>
      <c r="H171" s="328" t="s">
        <v>3117</v>
      </c>
      <c r="I171" s="328" t="s">
        <v>3052</v>
      </c>
      <c r="J171" s="328" t="s">
        <v>3101</v>
      </c>
      <c r="K171" s="376"/>
    </row>
    <row r="172" s="1" customFormat="1" ht="15" customHeight="1">
      <c r="B172" s="353"/>
      <c r="C172" s="328" t="s">
        <v>3055</v>
      </c>
      <c r="D172" s="328"/>
      <c r="E172" s="328"/>
      <c r="F172" s="351" t="s">
        <v>3056</v>
      </c>
      <c r="G172" s="328"/>
      <c r="H172" s="328" t="s">
        <v>3117</v>
      </c>
      <c r="I172" s="328" t="s">
        <v>3052</v>
      </c>
      <c r="J172" s="328">
        <v>50</v>
      </c>
      <c r="K172" s="376"/>
    </row>
    <row r="173" s="1" customFormat="1" ht="15" customHeight="1">
      <c r="B173" s="353"/>
      <c r="C173" s="328" t="s">
        <v>3058</v>
      </c>
      <c r="D173" s="328"/>
      <c r="E173" s="328"/>
      <c r="F173" s="351" t="s">
        <v>3050</v>
      </c>
      <c r="G173" s="328"/>
      <c r="H173" s="328" t="s">
        <v>3117</v>
      </c>
      <c r="I173" s="328" t="s">
        <v>3060</v>
      </c>
      <c r="J173" s="328"/>
      <c r="K173" s="376"/>
    </row>
    <row r="174" s="1" customFormat="1" ht="15" customHeight="1">
      <c r="B174" s="353"/>
      <c r="C174" s="328" t="s">
        <v>3069</v>
      </c>
      <c r="D174" s="328"/>
      <c r="E174" s="328"/>
      <c r="F174" s="351" t="s">
        <v>3056</v>
      </c>
      <c r="G174" s="328"/>
      <c r="H174" s="328" t="s">
        <v>3117</v>
      </c>
      <c r="I174" s="328" t="s">
        <v>3052</v>
      </c>
      <c r="J174" s="328">
        <v>50</v>
      </c>
      <c r="K174" s="376"/>
    </row>
    <row r="175" s="1" customFormat="1" ht="15" customHeight="1">
      <c r="B175" s="353"/>
      <c r="C175" s="328" t="s">
        <v>3077</v>
      </c>
      <c r="D175" s="328"/>
      <c r="E175" s="328"/>
      <c r="F175" s="351" t="s">
        <v>3056</v>
      </c>
      <c r="G175" s="328"/>
      <c r="H175" s="328" t="s">
        <v>3117</v>
      </c>
      <c r="I175" s="328" t="s">
        <v>3052</v>
      </c>
      <c r="J175" s="328">
        <v>50</v>
      </c>
      <c r="K175" s="376"/>
    </row>
    <row r="176" s="1" customFormat="1" ht="15" customHeight="1">
      <c r="B176" s="353"/>
      <c r="C176" s="328" t="s">
        <v>3075</v>
      </c>
      <c r="D176" s="328"/>
      <c r="E176" s="328"/>
      <c r="F176" s="351" t="s">
        <v>3056</v>
      </c>
      <c r="G176" s="328"/>
      <c r="H176" s="328" t="s">
        <v>3117</v>
      </c>
      <c r="I176" s="328" t="s">
        <v>3052</v>
      </c>
      <c r="J176" s="328">
        <v>50</v>
      </c>
      <c r="K176" s="376"/>
    </row>
    <row r="177" s="1" customFormat="1" ht="15" customHeight="1">
      <c r="B177" s="353"/>
      <c r="C177" s="328" t="s">
        <v>248</v>
      </c>
      <c r="D177" s="328"/>
      <c r="E177" s="328"/>
      <c r="F177" s="351" t="s">
        <v>3050</v>
      </c>
      <c r="G177" s="328"/>
      <c r="H177" s="328" t="s">
        <v>3118</v>
      </c>
      <c r="I177" s="328" t="s">
        <v>3119</v>
      </c>
      <c r="J177" s="328"/>
      <c r="K177" s="376"/>
    </row>
    <row r="178" s="1" customFormat="1" ht="15" customHeight="1">
      <c r="B178" s="353"/>
      <c r="C178" s="328" t="s">
        <v>60</v>
      </c>
      <c r="D178" s="328"/>
      <c r="E178" s="328"/>
      <c r="F178" s="351" t="s">
        <v>3050</v>
      </c>
      <c r="G178" s="328"/>
      <c r="H178" s="328" t="s">
        <v>3120</v>
      </c>
      <c r="I178" s="328" t="s">
        <v>3121</v>
      </c>
      <c r="J178" s="328">
        <v>1</v>
      </c>
      <c r="K178" s="376"/>
    </row>
    <row r="179" s="1" customFormat="1" ht="15" customHeight="1">
      <c r="B179" s="353"/>
      <c r="C179" s="328" t="s">
        <v>56</v>
      </c>
      <c r="D179" s="328"/>
      <c r="E179" s="328"/>
      <c r="F179" s="351" t="s">
        <v>3050</v>
      </c>
      <c r="G179" s="328"/>
      <c r="H179" s="328" t="s">
        <v>3122</v>
      </c>
      <c r="I179" s="328" t="s">
        <v>3052</v>
      </c>
      <c r="J179" s="328">
        <v>20</v>
      </c>
      <c r="K179" s="376"/>
    </row>
    <row r="180" s="1" customFormat="1" ht="15" customHeight="1">
      <c r="B180" s="353"/>
      <c r="C180" s="328" t="s">
        <v>57</v>
      </c>
      <c r="D180" s="328"/>
      <c r="E180" s="328"/>
      <c r="F180" s="351" t="s">
        <v>3050</v>
      </c>
      <c r="G180" s="328"/>
      <c r="H180" s="328" t="s">
        <v>3123</v>
      </c>
      <c r="I180" s="328" t="s">
        <v>3052</v>
      </c>
      <c r="J180" s="328">
        <v>255</v>
      </c>
      <c r="K180" s="376"/>
    </row>
    <row r="181" s="1" customFormat="1" ht="15" customHeight="1">
      <c r="B181" s="353"/>
      <c r="C181" s="328" t="s">
        <v>249</v>
      </c>
      <c r="D181" s="328"/>
      <c r="E181" s="328"/>
      <c r="F181" s="351" t="s">
        <v>3050</v>
      </c>
      <c r="G181" s="328"/>
      <c r="H181" s="328" t="s">
        <v>3014</v>
      </c>
      <c r="I181" s="328" t="s">
        <v>3052</v>
      </c>
      <c r="J181" s="328">
        <v>10</v>
      </c>
      <c r="K181" s="376"/>
    </row>
    <row r="182" s="1" customFormat="1" ht="15" customHeight="1">
      <c r="B182" s="353"/>
      <c r="C182" s="328" t="s">
        <v>250</v>
      </c>
      <c r="D182" s="328"/>
      <c r="E182" s="328"/>
      <c r="F182" s="351" t="s">
        <v>3050</v>
      </c>
      <c r="G182" s="328"/>
      <c r="H182" s="328" t="s">
        <v>3124</v>
      </c>
      <c r="I182" s="328" t="s">
        <v>3085</v>
      </c>
      <c r="J182" s="328"/>
      <c r="K182" s="376"/>
    </row>
    <row r="183" s="1" customFormat="1" ht="15" customHeight="1">
      <c r="B183" s="353"/>
      <c r="C183" s="328" t="s">
        <v>3125</v>
      </c>
      <c r="D183" s="328"/>
      <c r="E183" s="328"/>
      <c r="F183" s="351" t="s">
        <v>3050</v>
      </c>
      <c r="G183" s="328"/>
      <c r="H183" s="328" t="s">
        <v>3126</v>
      </c>
      <c r="I183" s="328" t="s">
        <v>3085</v>
      </c>
      <c r="J183" s="328"/>
      <c r="K183" s="376"/>
    </row>
    <row r="184" s="1" customFormat="1" ht="15" customHeight="1">
      <c r="B184" s="353"/>
      <c r="C184" s="328" t="s">
        <v>3114</v>
      </c>
      <c r="D184" s="328"/>
      <c r="E184" s="328"/>
      <c r="F184" s="351" t="s">
        <v>3050</v>
      </c>
      <c r="G184" s="328"/>
      <c r="H184" s="328" t="s">
        <v>3127</v>
      </c>
      <c r="I184" s="328" t="s">
        <v>3085</v>
      </c>
      <c r="J184" s="328"/>
      <c r="K184" s="376"/>
    </row>
    <row r="185" s="1" customFormat="1" ht="15" customHeight="1">
      <c r="B185" s="353"/>
      <c r="C185" s="328" t="s">
        <v>252</v>
      </c>
      <c r="D185" s="328"/>
      <c r="E185" s="328"/>
      <c r="F185" s="351" t="s">
        <v>3056</v>
      </c>
      <c r="G185" s="328"/>
      <c r="H185" s="328" t="s">
        <v>3128</v>
      </c>
      <c r="I185" s="328" t="s">
        <v>3052</v>
      </c>
      <c r="J185" s="328">
        <v>50</v>
      </c>
      <c r="K185" s="376"/>
    </row>
    <row r="186" s="1" customFormat="1" ht="15" customHeight="1">
      <c r="B186" s="353"/>
      <c r="C186" s="328" t="s">
        <v>3129</v>
      </c>
      <c r="D186" s="328"/>
      <c r="E186" s="328"/>
      <c r="F186" s="351" t="s">
        <v>3056</v>
      </c>
      <c r="G186" s="328"/>
      <c r="H186" s="328" t="s">
        <v>3130</v>
      </c>
      <c r="I186" s="328" t="s">
        <v>3131</v>
      </c>
      <c r="J186" s="328"/>
      <c r="K186" s="376"/>
    </row>
    <row r="187" s="1" customFormat="1" ht="15" customHeight="1">
      <c r="B187" s="353"/>
      <c r="C187" s="328" t="s">
        <v>3132</v>
      </c>
      <c r="D187" s="328"/>
      <c r="E187" s="328"/>
      <c r="F187" s="351" t="s">
        <v>3056</v>
      </c>
      <c r="G187" s="328"/>
      <c r="H187" s="328" t="s">
        <v>3133</v>
      </c>
      <c r="I187" s="328" t="s">
        <v>3131</v>
      </c>
      <c r="J187" s="328"/>
      <c r="K187" s="376"/>
    </row>
    <row r="188" s="1" customFormat="1" ht="15" customHeight="1">
      <c r="B188" s="353"/>
      <c r="C188" s="328" t="s">
        <v>3134</v>
      </c>
      <c r="D188" s="328"/>
      <c r="E188" s="328"/>
      <c r="F188" s="351" t="s">
        <v>3056</v>
      </c>
      <c r="G188" s="328"/>
      <c r="H188" s="328" t="s">
        <v>3135</v>
      </c>
      <c r="I188" s="328" t="s">
        <v>3131</v>
      </c>
      <c r="J188" s="328"/>
      <c r="K188" s="376"/>
    </row>
    <row r="189" s="1" customFormat="1" ht="15" customHeight="1">
      <c r="B189" s="353"/>
      <c r="C189" s="389" t="s">
        <v>3136</v>
      </c>
      <c r="D189" s="328"/>
      <c r="E189" s="328"/>
      <c r="F189" s="351" t="s">
        <v>3056</v>
      </c>
      <c r="G189" s="328"/>
      <c r="H189" s="328" t="s">
        <v>3137</v>
      </c>
      <c r="I189" s="328" t="s">
        <v>3138</v>
      </c>
      <c r="J189" s="390" t="s">
        <v>3139</v>
      </c>
      <c r="K189" s="376"/>
    </row>
    <row r="190" s="1" customFormat="1" ht="15" customHeight="1">
      <c r="B190" s="353"/>
      <c r="C190" s="389" t="s">
        <v>45</v>
      </c>
      <c r="D190" s="328"/>
      <c r="E190" s="328"/>
      <c r="F190" s="351" t="s">
        <v>3050</v>
      </c>
      <c r="G190" s="328"/>
      <c r="H190" s="325" t="s">
        <v>3140</v>
      </c>
      <c r="I190" s="328" t="s">
        <v>3141</v>
      </c>
      <c r="J190" s="328"/>
      <c r="K190" s="376"/>
    </row>
    <row r="191" s="1" customFormat="1" ht="15" customHeight="1">
      <c r="B191" s="353"/>
      <c r="C191" s="389" t="s">
        <v>3142</v>
      </c>
      <c r="D191" s="328"/>
      <c r="E191" s="328"/>
      <c r="F191" s="351" t="s">
        <v>3050</v>
      </c>
      <c r="G191" s="328"/>
      <c r="H191" s="328" t="s">
        <v>3143</v>
      </c>
      <c r="I191" s="328" t="s">
        <v>3085</v>
      </c>
      <c r="J191" s="328"/>
      <c r="K191" s="376"/>
    </row>
    <row r="192" s="1" customFormat="1" ht="15" customHeight="1">
      <c r="B192" s="353"/>
      <c r="C192" s="389" t="s">
        <v>3144</v>
      </c>
      <c r="D192" s="328"/>
      <c r="E192" s="328"/>
      <c r="F192" s="351" t="s">
        <v>3050</v>
      </c>
      <c r="G192" s="328"/>
      <c r="H192" s="328" t="s">
        <v>3145</v>
      </c>
      <c r="I192" s="328" t="s">
        <v>3085</v>
      </c>
      <c r="J192" s="328"/>
      <c r="K192" s="376"/>
    </row>
    <row r="193" s="1" customFormat="1" ht="15" customHeight="1">
      <c r="B193" s="353"/>
      <c r="C193" s="389" t="s">
        <v>3146</v>
      </c>
      <c r="D193" s="328"/>
      <c r="E193" s="328"/>
      <c r="F193" s="351" t="s">
        <v>3056</v>
      </c>
      <c r="G193" s="328"/>
      <c r="H193" s="328" t="s">
        <v>3147</v>
      </c>
      <c r="I193" s="328" t="s">
        <v>3085</v>
      </c>
      <c r="J193" s="328"/>
      <c r="K193" s="376"/>
    </row>
    <row r="194" s="1" customFormat="1" ht="15" customHeight="1">
      <c r="B194" s="382"/>
      <c r="C194" s="391"/>
      <c r="D194" s="362"/>
      <c r="E194" s="362"/>
      <c r="F194" s="362"/>
      <c r="G194" s="362"/>
      <c r="H194" s="362"/>
      <c r="I194" s="362"/>
      <c r="J194" s="362"/>
      <c r="K194" s="383"/>
    </row>
    <row r="195" s="1" customFormat="1" ht="18.75" customHeight="1">
      <c r="B195" s="364"/>
      <c r="C195" s="374"/>
      <c r="D195" s="374"/>
      <c r="E195" s="374"/>
      <c r="F195" s="384"/>
      <c r="G195" s="374"/>
      <c r="H195" s="374"/>
      <c r="I195" s="374"/>
      <c r="J195" s="374"/>
      <c r="K195" s="364"/>
    </row>
    <row r="196" s="1" customFormat="1" ht="18.75" customHeight="1">
      <c r="B196" s="364"/>
      <c r="C196" s="374"/>
      <c r="D196" s="374"/>
      <c r="E196" s="374"/>
      <c r="F196" s="384"/>
      <c r="G196" s="374"/>
      <c r="H196" s="374"/>
      <c r="I196" s="374"/>
      <c r="J196" s="374"/>
      <c r="K196" s="364"/>
    </row>
    <row r="197" s="1" customFormat="1" ht="18.75" customHeight="1"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</row>
    <row r="198" s="1" customFormat="1" ht="13.5">
      <c r="B198" s="315"/>
      <c r="C198" s="316"/>
      <c r="D198" s="316"/>
      <c r="E198" s="316"/>
      <c r="F198" s="316"/>
      <c r="G198" s="316"/>
      <c r="H198" s="316"/>
      <c r="I198" s="316"/>
      <c r="J198" s="316"/>
      <c r="K198" s="317"/>
    </row>
    <row r="199" s="1" customFormat="1" ht="21">
      <c r="B199" s="318"/>
      <c r="C199" s="319" t="s">
        <v>3148</v>
      </c>
      <c r="D199" s="319"/>
      <c r="E199" s="319"/>
      <c r="F199" s="319"/>
      <c r="G199" s="319"/>
      <c r="H199" s="319"/>
      <c r="I199" s="319"/>
      <c r="J199" s="319"/>
      <c r="K199" s="320"/>
    </row>
    <row r="200" s="1" customFormat="1" ht="25.5" customHeight="1">
      <c r="B200" s="318"/>
      <c r="C200" s="392" t="s">
        <v>3149</v>
      </c>
      <c r="D200" s="392"/>
      <c r="E200" s="392"/>
      <c r="F200" s="392" t="s">
        <v>3150</v>
      </c>
      <c r="G200" s="393"/>
      <c r="H200" s="392" t="s">
        <v>3151</v>
      </c>
      <c r="I200" s="392"/>
      <c r="J200" s="392"/>
      <c r="K200" s="320"/>
    </row>
    <row r="201" s="1" customFormat="1" ht="5.25" customHeight="1">
      <c r="B201" s="353"/>
      <c r="C201" s="348"/>
      <c r="D201" s="348"/>
      <c r="E201" s="348"/>
      <c r="F201" s="348"/>
      <c r="G201" s="374"/>
      <c r="H201" s="348"/>
      <c r="I201" s="348"/>
      <c r="J201" s="348"/>
      <c r="K201" s="376"/>
    </row>
    <row r="202" s="1" customFormat="1" ht="15" customHeight="1">
      <c r="B202" s="353"/>
      <c r="C202" s="328" t="s">
        <v>3141</v>
      </c>
      <c r="D202" s="328"/>
      <c r="E202" s="328"/>
      <c r="F202" s="351" t="s">
        <v>46</v>
      </c>
      <c r="G202" s="328"/>
      <c r="H202" s="328" t="s">
        <v>3152</v>
      </c>
      <c r="I202" s="328"/>
      <c r="J202" s="328"/>
      <c r="K202" s="376"/>
    </row>
    <row r="203" s="1" customFormat="1" ht="15" customHeight="1">
      <c r="B203" s="353"/>
      <c r="C203" s="328"/>
      <c r="D203" s="328"/>
      <c r="E203" s="328"/>
      <c r="F203" s="351" t="s">
        <v>47</v>
      </c>
      <c r="G203" s="328"/>
      <c r="H203" s="328" t="s">
        <v>3153</v>
      </c>
      <c r="I203" s="328"/>
      <c r="J203" s="328"/>
      <c r="K203" s="376"/>
    </row>
    <row r="204" s="1" customFormat="1" ht="15" customHeight="1">
      <c r="B204" s="353"/>
      <c r="C204" s="328"/>
      <c r="D204" s="328"/>
      <c r="E204" s="328"/>
      <c r="F204" s="351" t="s">
        <v>50</v>
      </c>
      <c r="G204" s="328"/>
      <c r="H204" s="328" t="s">
        <v>3154</v>
      </c>
      <c r="I204" s="328"/>
      <c r="J204" s="328"/>
      <c r="K204" s="376"/>
    </row>
    <row r="205" s="1" customFormat="1" ht="15" customHeight="1">
      <c r="B205" s="353"/>
      <c r="C205" s="328"/>
      <c r="D205" s="328"/>
      <c r="E205" s="328"/>
      <c r="F205" s="351" t="s">
        <v>48</v>
      </c>
      <c r="G205" s="328"/>
      <c r="H205" s="328" t="s">
        <v>3155</v>
      </c>
      <c r="I205" s="328"/>
      <c r="J205" s="328"/>
      <c r="K205" s="376"/>
    </row>
    <row r="206" s="1" customFormat="1" ht="15" customHeight="1">
      <c r="B206" s="353"/>
      <c r="C206" s="328"/>
      <c r="D206" s="328"/>
      <c r="E206" s="328"/>
      <c r="F206" s="351" t="s">
        <v>49</v>
      </c>
      <c r="G206" s="328"/>
      <c r="H206" s="328" t="s">
        <v>3156</v>
      </c>
      <c r="I206" s="328"/>
      <c r="J206" s="328"/>
      <c r="K206" s="376"/>
    </row>
    <row r="207" s="1" customFormat="1" ht="15" customHeight="1">
      <c r="B207" s="353"/>
      <c r="C207" s="328"/>
      <c r="D207" s="328"/>
      <c r="E207" s="328"/>
      <c r="F207" s="351"/>
      <c r="G207" s="328"/>
      <c r="H207" s="328"/>
      <c r="I207" s="328"/>
      <c r="J207" s="328"/>
      <c r="K207" s="376"/>
    </row>
    <row r="208" s="1" customFormat="1" ht="15" customHeight="1">
      <c r="B208" s="353"/>
      <c r="C208" s="328" t="s">
        <v>3097</v>
      </c>
      <c r="D208" s="328"/>
      <c r="E208" s="328"/>
      <c r="F208" s="351" t="s">
        <v>81</v>
      </c>
      <c r="G208" s="328"/>
      <c r="H208" s="328" t="s">
        <v>3157</v>
      </c>
      <c r="I208" s="328"/>
      <c r="J208" s="328"/>
      <c r="K208" s="376"/>
    </row>
    <row r="209" s="1" customFormat="1" ht="15" customHeight="1">
      <c r="B209" s="353"/>
      <c r="C209" s="328"/>
      <c r="D209" s="328"/>
      <c r="E209" s="328"/>
      <c r="F209" s="351" t="s">
        <v>2995</v>
      </c>
      <c r="G209" s="328"/>
      <c r="H209" s="328" t="s">
        <v>2996</v>
      </c>
      <c r="I209" s="328"/>
      <c r="J209" s="328"/>
      <c r="K209" s="376"/>
    </row>
    <row r="210" s="1" customFormat="1" ht="15" customHeight="1">
      <c r="B210" s="353"/>
      <c r="C210" s="328"/>
      <c r="D210" s="328"/>
      <c r="E210" s="328"/>
      <c r="F210" s="351" t="s">
        <v>2993</v>
      </c>
      <c r="G210" s="328"/>
      <c r="H210" s="328" t="s">
        <v>3158</v>
      </c>
      <c r="I210" s="328"/>
      <c r="J210" s="328"/>
      <c r="K210" s="376"/>
    </row>
    <row r="211" s="1" customFormat="1" ht="15" customHeight="1">
      <c r="B211" s="394"/>
      <c r="C211" s="328"/>
      <c r="D211" s="328"/>
      <c r="E211" s="328"/>
      <c r="F211" s="351" t="s">
        <v>2997</v>
      </c>
      <c r="G211" s="389"/>
      <c r="H211" s="380" t="s">
        <v>2998</v>
      </c>
      <c r="I211" s="380"/>
      <c r="J211" s="380"/>
      <c r="K211" s="395"/>
    </row>
    <row r="212" s="1" customFormat="1" ht="15" customHeight="1">
      <c r="B212" s="394"/>
      <c r="C212" s="328"/>
      <c r="D212" s="328"/>
      <c r="E212" s="328"/>
      <c r="F212" s="351" t="s">
        <v>2223</v>
      </c>
      <c r="G212" s="389"/>
      <c r="H212" s="380" t="s">
        <v>2812</v>
      </c>
      <c r="I212" s="380"/>
      <c r="J212" s="380"/>
      <c r="K212" s="395"/>
    </row>
    <row r="213" s="1" customFormat="1" ht="15" customHeight="1">
      <c r="B213" s="394"/>
      <c r="C213" s="328"/>
      <c r="D213" s="328"/>
      <c r="E213" s="328"/>
      <c r="F213" s="351"/>
      <c r="G213" s="389"/>
      <c r="H213" s="380"/>
      <c r="I213" s="380"/>
      <c r="J213" s="380"/>
      <c r="K213" s="395"/>
    </row>
    <row r="214" s="1" customFormat="1" ht="15" customHeight="1">
      <c r="B214" s="394"/>
      <c r="C214" s="328" t="s">
        <v>3121</v>
      </c>
      <c r="D214" s="328"/>
      <c r="E214" s="328"/>
      <c r="F214" s="351">
        <v>1</v>
      </c>
      <c r="G214" s="389"/>
      <c r="H214" s="380" t="s">
        <v>3159</v>
      </c>
      <c r="I214" s="380"/>
      <c r="J214" s="380"/>
      <c r="K214" s="395"/>
    </row>
    <row r="215" s="1" customFormat="1" ht="15" customHeight="1">
      <c r="B215" s="394"/>
      <c r="C215" s="328"/>
      <c r="D215" s="328"/>
      <c r="E215" s="328"/>
      <c r="F215" s="351">
        <v>2</v>
      </c>
      <c r="G215" s="389"/>
      <c r="H215" s="380" t="s">
        <v>3160</v>
      </c>
      <c r="I215" s="380"/>
      <c r="J215" s="380"/>
      <c r="K215" s="395"/>
    </row>
    <row r="216" s="1" customFormat="1" ht="15" customHeight="1">
      <c r="B216" s="394"/>
      <c r="C216" s="328"/>
      <c r="D216" s="328"/>
      <c r="E216" s="328"/>
      <c r="F216" s="351">
        <v>3</v>
      </c>
      <c r="G216" s="389"/>
      <c r="H216" s="380" t="s">
        <v>3161</v>
      </c>
      <c r="I216" s="380"/>
      <c r="J216" s="380"/>
      <c r="K216" s="395"/>
    </row>
    <row r="217" s="1" customFormat="1" ht="15" customHeight="1">
      <c r="B217" s="394"/>
      <c r="C217" s="328"/>
      <c r="D217" s="328"/>
      <c r="E217" s="328"/>
      <c r="F217" s="351">
        <v>4</v>
      </c>
      <c r="G217" s="389"/>
      <c r="H217" s="380" t="s">
        <v>3162</v>
      </c>
      <c r="I217" s="380"/>
      <c r="J217" s="380"/>
      <c r="K217" s="395"/>
    </row>
    <row r="218" s="1" customFormat="1" ht="12.75" customHeight="1">
      <c r="B218" s="396"/>
      <c r="C218" s="397"/>
      <c r="D218" s="397"/>
      <c r="E218" s="397"/>
      <c r="F218" s="397"/>
      <c r="G218" s="397"/>
      <c r="H218" s="397"/>
      <c r="I218" s="397"/>
      <c r="J218" s="397"/>
      <c r="K218" s="39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  <c r="AZ2" s="141" t="s">
        <v>114</v>
      </c>
      <c r="BA2" s="141" t="s">
        <v>115</v>
      </c>
      <c r="BB2" s="141" t="s">
        <v>116</v>
      </c>
      <c r="BC2" s="141" t="s">
        <v>117</v>
      </c>
      <c r="BD2" s="141" t="s">
        <v>84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  <c r="AZ3" s="141" t="s">
        <v>118</v>
      </c>
      <c r="BA3" s="141" t="s">
        <v>119</v>
      </c>
      <c r="BB3" s="141" t="s">
        <v>116</v>
      </c>
      <c r="BC3" s="141" t="s">
        <v>120</v>
      </c>
      <c r="BD3" s="141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  <c r="AZ4" s="141" t="s">
        <v>122</v>
      </c>
      <c r="BA4" s="141" t="s">
        <v>123</v>
      </c>
      <c r="BB4" s="141" t="s">
        <v>116</v>
      </c>
      <c r="BC4" s="141" t="s">
        <v>124</v>
      </c>
      <c r="BD4" s="141" t="s">
        <v>84</v>
      </c>
    </row>
    <row r="5" s="1" customFormat="1" ht="6.96" customHeight="1">
      <c r="B5" s="22"/>
      <c r="L5" s="22"/>
      <c r="AZ5" s="141" t="s">
        <v>125</v>
      </c>
      <c r="BA5" s="141" t="s">
        <v>126</v>
      </c>
      <c r="BB5" s="141" t="s">
        <v>116</v>
      </c>
      <c r="BC5" s="141" t="s">
        <v>127</v>
      </c>
      <c r="BD5" s="141" t="s">
        <v>84</v>
      </c>
    </row>
    <row r="6" s="1" customFormat="1" ht="12" customHeight="1">
      <c r="B6" s="22"/>
      <c r="D6" s="146" t="s">
        <v>16</v>
      </c>
      <c r="L6" s="22"/>
      <c r="AZ6" s="141" t="s">
        <v>128</v>
      </c>
      <c r="BA6" s="141" t="s">
        <v>129</v>
      </c>
      <c r="BB6" s="141" t="s">
        <v>130</v>
      </c>
      <c r="BC6" s="141" t="s">
        <v>131</v>
      </c>
      <c r="BD6" s="141" t="s">
        <v>84</v>
      </c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  <c r="AZ7" s="141" t="s">
        <v>132</v>
      </c>
      <c r="BA7" s="141" t="s">
        <v>133</v>
      </c>
      <c r="BB7" s="141" t="s">
        <v>130</v>
      </c>
      <c r="BC7" s="141" t="s">
        <v>134</v>
      </c>
      <c r="BD7" s="141" t="s">
        <v>84</v>
      </c>
    </row>
    <row r="8" s="1" customFormat="1" ht="12" customHeight="1">
      <c r="B8" s="22"/>
      <c r="D8" s="146" t="s">
        <v>135</v>
      </c>
      <c r="L8" s="22"/>
      <c r="AZ8" s="141" t="s">
        <v>136</v>
      </c>
      <c r="BA8" s="141" t="s">
        <v>136</v>
      </c>
      <c r="BB8" s="141" t="s">
        <v>137</v>
      </c>
      <c r="BC8" s="141" t="s">
        <v>138</v>
      </c>
      <c r="BD8" s="141" t="s">
        <v>84</v>
      </c>
    </row>
    <row r="9" s="2" customFormat="1" ht="16.5" customHeight="1">
      <c r="A9" s="40"/>
      <c r="B9" s="46"/>
      <c r="C9" s="40"/>
      <c r="D9" s="40"/>
      <c r="E9" s="147" t="s">
        <v>139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41" t="s">
        <v>140</v>
      </c>
      <c r="BA9" s="141" t="s">
        <v>140</v>
      </c>
      <c r="BB9" s="141" t="s">
        <v>130</v>
      </c>
      <c r="BC9" s="141" t="s">
        <v>141</v>
      </c>
      <c r="BD9" s="141" t="s">
        <v>84</v>
      </c>
    </row>
    <row r="10" s="2" customFormat="1" ht="12" customHeight="1">
      <c r="A10" s="40"/>
      <c r="B10" s="46"/>
      <c r="C10" s="40"/>
      <c r="D10" s="146" t="s">
        <v>142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41" t="s">
        <v>143</v>
      </c>
      <c r="BA10" s="141" t="s">
        <v>144</v>
      </c>
      <c r="BB10" s="141" t="s">
        <v>116</v>
      </c>
      <c r="BC10" s="141" t="s">
        <v>145</v>
      </c>
      <c r="BD10" s="141" t="s">
        <v>84</v>
      </c>
    </row>
    <row r="11" s="2" customFormat="1" ht="16.5" customHeight="1">
      <c r="A11" s="40"/>
      <c r="B11" s="46"/>
      <c r="C11" s="40"/>
      <c r="D11" s="40"/>
      <c r="E11" s="149" t="s">
        <v>146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41" t="s">
        <v>147</v>
      </c>
      <c r="BA11" s="141" t="s">
        <v>148</v>
      </c>
      <c r="BB11" s="141" t="s">
        <v>130</v>
      </c>
      <c r="BC11" s="141" t="s">
        <v>149</v>
      </c>
      <c r="BD11" s="141" t="s">
        <v>84</v>
      </c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41" t="s">
        <v>150</v>
      </c>
      <c r="BA12" s="141" t="s">
        <v>151</v>
      </c>
      <c r="BB12" s="141" t="s">
        <v>130</v>
      </c>
      <c r="BC12" s="141" t="s">
        <v>152</v>
      </c>
      <c r="BD12" s="141" t="s">
        <v>84</v>
      </c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41" t="s">
        <v>153</v>
      </c>
      <c r="BA13" s="141" t="s">
        <v>154</v>
      </c>
      <c r="BB13" s="141" t="s">
        <v>130</v>
      </c>
      <c r="BC13" s="141" t="s">
        <v>155</v>
      </c>
      <c r="BD13" s="141" t="s">
        <v>84</v>
      </c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46" t="s">
        <v>23</v>
      </c>
      <c r="J14" s="150" t="str">
        <f>'Rekapitulace stavby'!AN8</f>
        <v>24. 3. 2022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41" t="s">
        <v>156</v>
      </c>
      <c r="BA14" s="141" t="s">
        <v>157</v>
      </c>
      <c r="BB14" s="141" t="s">
        <v>130</v>
      </c>
      <c r="BC14" s="141" t="s">
        <v>158</v>
      </c>
      <c r="BD14" s="141" t="s">
        <v>84</v>
      </c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41" t="s">
        <v>159</v>
      </c>
      <c r="BA15" s="141" t="s">
        <v>160</v>
      </c>
      <c r="BB15" s="141" t="s">
        <v>116</v>
      </c>
      <c r="BC15" s="141" t="s">
        <v>155</v>
      </c>
      <c r="BD15" s="141" t="s">
        <v>84</v>
      </c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">
        <v>27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41" t="s">
        <v>161</v>
      </c>
      <c r="BA16" s="141" t="s">
        <v>161</v>
      </c>
      <c r="BB16" s="141" t="s">
        <v>116</v>
      </c>
      <c r="BC16" s="141" t="s">
        <v>162</v>
      </c>
      <c r="BD16" s="141" t="s">
        <v>84</v>
      </c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46" t="s">
        <v>29</v>
      </c>
      <c r="J17" s="135" t="s">
        <v>19</v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41" t="s">
        <v>163</v>
      </c>
      <c r="BA17" s="141" t="s">
        <v>163</v>
      </c>
      <c r="BB17" s="141" t="s">
        <v>116</v>
      </c>
      <c r="BC17" s="141" t="s">
        <v>164</v>
      </c>
      <c r="BD17" s="141" t="s">
        <v>84</v>
      </c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41" t="s">
        <v>165</v>
      </c>
      <c r="BA18" s="141" t="s">
        <v>166</v>
      </c>
      <c r="BB18" s="141" t="s">
        <v>116</v>
      </c>
      <c r="BC18" s="141" t="s">
        <v>167</v>
      </c>
      <c r="BD18" s="141" t="s">
        <v>84</v>
      </c>
    </row>
    <row r="19" s="2" customFormat="1" ht="12" customHeight="1">
      <c r="A19" s="40"/>
      <c r="B19" s="46"/>
      <c r="C19" s="40"/>
      <c r="D19" s="146" t="s">
        <v>30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Z19" s="141" t="s">
        <v>168</v>
      </c>
      <c r="BA19" s="141" t="s">
        <v>169</v>
      </c>
      <c r="BB19" s="141" t="s">
        <v>116</v>
      </c>
      <c r="BC19" s="141" t="s">
        <v>170</v>
      </c>
      <c r="BD19" s="141" t="s">
        <v>84</v>
      </c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29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Z20" s="141" t="s">
        <v>171</v>
      </c>
      <c r="BA20" s="141" t="s">
        <v>172</v>
      </c>
      <c r="BB20" s="141" t="s">
        <v>116</v>
      </c>
      <c r="BC20" s="141" t="s">
        <v>173</v>
      </c>
      <c r="BD20" s="141" t="s">
        <v>84</v>
      </c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Z21" s="141" t="s">
        <v>174</v>
      </c>
      <c r="BA21" s="141" t="s">
        <v>175</v>
      </c>
      <c r="BB21" s="141" t="s">
        <v>116</v>
      </c>
      <c r="BC21" s="141" t="s">
        <v>176</v>
      </c>
      <c r="BD21" s="141" t="s">
        <v>84</v>
      </c>
    </row>
    <row r="22" s="2" customFormat="1" ht="12" customHeight="1">
      <c r="A22" s="40"/>
      <c r="B22" s="46"/>
      <c r="C22" s="40"/>
      <c r="D22" s="146" t="s">
        <v>32</v>
      </c>
      <c r="E22" s="40"/>
      <c r="F22" s="40"/>
      <c r="G22" s="40"/>
      <c r="H22" s="40"/>
      <c r="I22" s="146" t="s">
        <v>26</v>
      </c>
      <c r="J22" s="135" t="s">
        <v>19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Z22" s="141" t="s">
        <v>177</v>
      </c>
      <c r="BA22" s="141" t="s">
        <v>178</v>
      </c>
      <c r="BB22" s="141" t="s">
        <v>116</v>
      </c>
      <c r="BC22" s="141" t="s">
        <v>179</v>
      </c>
      <c r="BD22" s="141" t="s">
        <v>84</v>
      </c>
    </row>
    <row r="23" s="2" customFormat="1" ht="18" customHeight="1">
      <c r="A23" s="40"/>
      <c r="B23" s="46"/>
      <c r="C23" s="40"/>
      <c r="D23" s="40"/>
      <c r="E23" s="135" t="s">
        <v>33</v>
      </c>
      <c r="F23" s="40"/>
      <c r="G23" s="40"/>
      <c r="H23" s="40"/>
      <c r="I23" s="146" t="s">
        <v>29</v>
      </c>
      <c r="J23" s="135" t="s">
        <v>19</v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Z23" s="141" t="s">
        <v>180</v>
      </c>
      <c r="BA23" s="141" t="s">
        <v>181</v>
      </c>
      <c r="BB23" s="141" t="s">
        <v>116</v>
      </c>
      <c r="BC23" s="141" t="s">
        <v>182</v>
      </c>
      <c r="BD23" s="141" t="s">
        <v>84</v>
      </c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Z24" s="141" t="s">
        <v>183</v>
      </c>
      <c r="BA24" s="141" t="s">
        <v>183</v>
      </c>
      <c r="BB24" s="141" t="s">
        <v>130</v>
      </c>
      <c r="BC24" s="141" t="s">
        <v>158</v>
      </c>
      <c r="BD24" s="141" t="s">
        <v>84</v>
      </c>
    </row>
    <row r="25" s="2" customFormat="1" ht="12" customHeight="1">
      <c r="A25" s="40"/>
      <c r="B25" s="46"/>
      <c r="C25" s="40"/>
      <c r="D25" s="146" t="s">
        <v>35</v>
      </c>
      <c r="E25" s="40"/>
      <c r="F25" s="40"/>
      <c r="G25" s="40"/>
      <c r="H25" s="40"/>
      <c r="I25" s="146" t="s">
        <v>26</v>
      </c>
      <c r="J25" s="135" t="s">
        <v>36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Z25" s="141" t="s">
        <v>184</v>
      </c>
      <c r="BA25" s="141" t="s">
        <v>184</v>
      </c>
      <c r="BB25" s="141" t="s">
        <v>19</v>
      </c>
      <c r="BC25" s="141" t="s">
        <v>185</v>
      </c>
      <c r="BD25" s="141" t="s">
        <v>84</v>
      </c>
    </row>
    <row r="26" s="2" customFormat="1" ht="18" customHeight="1">
      <c r="A26" s="40"/>
      <c r="B26" s="46"/>
      <c r="C26" s="40"/>
      <c r="D26" s="40"/>
      <c r="E26" s="135" t="s">
        <v>37</v>
      </c>
      <c r="F26" s="40"/>
      <c r="G26" s="40"/>
      <c r="H26" s="40"/>
      <c r="I26" s="146" t="s">
        <v>29</v>
      </c>
      <c r="J26" s="135" t="s">
        <v>38</v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Z26" s="141" t="s">
        <v>186</v>
      </c>
      <c r="BA26" s="141" t="s">
        <v>187</v>
      </c>
      <c r="BB26" s="141" t="s">
        <v>137</v>
      </c>
      <c r="BC26" s="141" t="s">
        <v>188</v>
      </c>
      <c r="BD26" s="141" t="s">
        <v>84</v>
      </c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Z27" s="141" t="s">
        <v>189</v>
      </c>
      <c r="BA27" s="141" t="s">
        <v>190</v>
      </c>
      <c r="BB27" s="141" t="s">
        <v>137</v>
      </c>
      <c r="BC27" s="141" t="s">
        <v>191</v>
      </c>
      <c r="BD27" s="141" t="s">
        <v>84</v>
      </c>
    </row>
    <row r="28" s="2" customFormat="1" ht="12" customHeight="1">
      <c r="A28" s="40"/>
      <c r="B28" s="46"/>
      <c r="C28" s="40"/>
      <c r="D28" s="146" t="s">
        <v>39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Z28" s="141" t="s">
        <v>192</v>
      </c>
      <c r="BA28" s="141" t="s">
        <v>193</v>
      </c>
      <c r="BB28" s="141" t="s">
        <v>116</v>
      </c>
      <c r="BC28" s="141" t="s">
        <v>194</v>
      </c>
      <c r="BD28" s="141" t="s">
        <v>84</v>
      </c>
    </row>
    <row r="29" s="8" customFormat="1" ht="47.25" customHeight="1">
      <c r="A29" s="151"/>
      <c r="B29" s="152"/>
      <c r="C29" s="151"/>
      <c r="D29" s="151"/>
      <c r="E29" s="153" t="s">
        <v>40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Z29" s="155" t="s">
        <v>195</v>
      </c>
      <c r="BA29" s="155" t="s">
        <v>196</v>
      </c>
      <c r="BB29" s="155" t="s">
        <v>116</v>
      </c>
      <c r="BC29" s="155" t="s">
        <v>197</v>
      </c>
      <c r="BD29" s="155" t="s">
        <v>84</v>
      </c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Z30" s="141" t="s">
        <v>198</v>
      </c>
      <c r="BA30" s="141" t="s">
        <v>199</v>
      </c>
      <c r="BB30" s="141" t="s">
        <v>116</v>
      </c>
      <c r="BC30" s="141" t="s">
        <v>200</v>
      </c>
      <c r="BD30" s="141" t="s">
        <v>84</v>
      </c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Z31" s="141" t="s">
        <v>201</v>
      </c>
      <c r="BA31" s="141" t="s">
        <v>202</v>
      </c>
      <c r="BB31" s="141" t="s">
        <v>116</v>
      </c>
      <c r="BC31" s="141" t="s">
        <v>203</v>
      </c>
      <c r="BD31" s="141" t="s">
        <v>84</v>
      </c>
    </row>
    <row r="32" s="2" customFormat="1" ht="25.44" customHeight="1">
      <c r="A32" s="40"/>
      <c r="B32" s="46"/>
      <c r="C32" s="40"/>
      <c r="D32" s="157" t="s">
        <v>41</v>
      </c>
      <c r="E32" s="40"/>
      <c r="F32" s="40"/>
      <c r="G32" s="40"/>
      <c r="H32" s="40"/>
      <c r="I32" s="40"/>
      <c r="J32" s="158">
        <f>ROUND(J112,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Z32" s="141" t="s">
        <v>204</v>
      </c>
      <c r="BA32" s="141" t="s">
        <v>205</v>
      </c>
      <c r="BB32" s="141" t="s">
        <v>116</v>
      </c>
      <c r="BC32" s="141" t="s">
        <v>206</v>
      </c>
      <c r="BD32" s="141" t="s">
        <v>84</v>
      </c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Z33" s="141" t="s">
        <v>207</v>
      </c>
      <c r="BA33" s="141" t="s">
        <v>207</v>
      </c>
      <c r="BB33" s="141" t="s">
        <v>137</v>
      </c>
      <c r="BC33" s="141" t="s">
        <v>208</v>
      </c>
      <c r="BD33" s="141" t="s">
        <v>84</v>
      </c>
    </row>
    <row r="34" s="2" customFormat="1" ht="14.4" customHeight="1">
      <c r="A34" s="40"/>
      <c r="B34" s="46"/>
      <c r="C34" s="40"/>
      <c r="D34" s="40"/>
      <c r="E34" s="40"/>
      <c r="F34" s="159" t="s">
        <v>43</v>
      </c>
      <c r="G34" s="40"/>
      <c r="H34" s="40"/>
      <c r="I34" s="159" t="s">
        <v>42</v>
      </c>
      <c r="J34" s="159" t="s">
        <v>44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Z34" s="141" t="s">
        <v>209</v>
      </c>
      <c r="BA34" s="141" t="s">
        <v>210</v>
      </c>
      <c r="BB34" s="141" t="s">
        <v>116</v>
      </c>
      <c r="BC34" s="141" t="s">
        <v>211</v>
      </c>
      <c r="BD34" s="141" t="s">
        <v>84</v>
      </c>
    </row>
    <row r="35" s="2" customFormat="1" ht="14.4" customHeight="1">
      <c r="A35" s="40"/>
      <c r="B35" s="46"/>
      <c r="C35" s="40"/>
      <c r="D35" s="160" t="s">
        <v>45</v>
      </c>
      <c r="E35" s="146" t="s">
        <v>46</v>
      </c>
      <c r="F35" s="161">
        <f>ROUND((SUM(BE112:BE2031)),  2)</f>
        <v>0</v>
      </c>
      <c r="G35" s="40"/>
      <c r="H35" s="40"/>
      <c r="I35" s="162">
        <v>0.20999999999999999</v>
      </c>
      <c r="J35" s="161">
        <f>ROUND(((SUM(BE112:BE2031))*I35),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Z35" s="141" t="s">
        <v>212</v>
      </c>
      <c r="BA35" s="141" t="s">
        <v>212</v>
      </c>
      <c r="BB35" s="141" t="s">
        <v>130</v>
      </c>
      <c r="BC35" s="141" t="s">
        <v>213</v>
      </c>
      <c r="BD35" s="141" t="s">
        <v>84</v>
      </c>
    </row>
    <row r="36" s="2" customFormat="1" ht="14.4" customHeight="1">
      <c r="A36" s="40"/>
      <c r="B36" s="46"/>
      <c r="C36" s="40"/>
      <c r="D36" s="40"/>
      <c r="E36" s="146" t="s">
        <v>47</v>
      </c>
      <c r="F36" s="161">
        <f>ROUND((SUM(BF112:BF2031)),  2)</f>
        <v>0</v>
      </c>
      <c r="G36" s="40"/>
      <c r="H36" s="40"/>
      <c r="I36" s="162">
        <v>0.14999999999999999</v>
      </c>
      <c r="J36" s="161">
        <f>ROUND(((SUM(BF112:BF2031))*I36),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Z36" s="141" t="s">
        <v>214</v>
      </c>
      <c r="BA36" s="141" t="s">
        <v>214</v>
      </c>
      <c r="BB36" s="141" t="s">
        <v>116</v>
      </c>
      <c r="BC36" s="141" t="s">
        <v>215</v>
      </c>
      <c r="BD36" s="141" t="s">
        <v>84</v>
      </c>
    </row>
    <row r="37" hidden="1" s="2" customFormat="1" ht="14.4" customHeight="1">
      <c r="A37" s="40"/>
      <c r="B37" s="46"/>
      <c r="C37" s="40"/>
      <c r="D37" s="40"/>
      <c r="E37" s="146" t="s">
        <v>48</v>
      </c>
      <c r="F37" s="161">
        <f>ROUND((SUM(BG112:BG2031)),  2)</f>
        <v>0</v>
      </c>
      <c r="G37" s="40"/>
      <c r="H37" s="40"/>
      <c r="I37" s="162">
        <v>0.20999999999999999</v>
      </c>
      <c r="J37" s="161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49</v>
      </c>
      <c r="F38" s="161">
        <f>ROUND((SUM(BH112:BH2031)),  2)</f>
        <v>0</v>
      </c>
      <c r="G38" s="40"/>
      <c r="H38" s="40"/>
      <c r="I38" s="162">
        <v>0.14999999999999999</v>
      </c>
      <c r="J38" s="161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50</v>
      </c>
      <c r="F39" s="161">
        <f>ROUND((SUM(BI112:BI2031)),  2)</f>
        <v>0</v>
      </c>
      <c r="G39" s="40"/>
      <c r="H39" s="40"/>
      <c r="I39" s="162">
        <v>0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51</v>
      </c>
      <c r="E41" s="165"/>
      <c r="F41" s="165"/>
      <c r="G41" s="166" t="s">
        <v>52</v>
      </c>
      <c r="H41" s="167" t="s">
        <v>53</v>
      </c>
      <c r="I41" s="165"/>
      <c r="J41" s="168">
        <f>SUM(J32:J39)</f>
        <v>0</v>
      </c>
      <c r="K41" s="169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216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Stavební úpravy a přístavba šaten u fotbalového hřiště, Lukavice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135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4" t="s">
        <v>139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142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D.1.1 UN - Architektonicko - konstrukční řešení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st. 339 a1180/1, Lukavice u Rychnova nad Kněžnou</v>
      </c>
      <c r="G56" s="42"/>
      <c r="H56" s="42"/>
      <c r="I56" s="34" t="s">
        <v>23</v>
      </c>
      <c r="J56" s="74" t="str">
        <f>IF(J14="","",J14)</f>
        <v>24. 3. 2022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Obec Lukavice, č.p. 190, 516 03 Lukavice</v>
      </c>
      <c r="G58" s="42"/>
      <c r="H58" s="42"/>
      <c r="I58" s="34" t="s">
        <v>32</v>
      </c>
      <c r="J58" s="38" t="str">
        <f>E23</f>
        <v>Ing. Radek Zima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30</v>
      </c>
      <c r="D59" s="42"/>
      <c r="E59" s="42"/>
      <c r="F59" s="29" t="str">
        <f>IF(E20="","",E20)</f>
        <v>Vyplň údaj</v>
      </c>
      <c r="G59" s="42"/>
      <c r="H59" s="42"/>
      <c r="I59" s="34" t="s">
        <v>35</v>
      </c>
      <c r="J59" s="38" t="str">
        <f>E26</f>
        <v>BACing s.r.o.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5" t="s">
        <v>217</v>
      </c>
      <c r="D61" s="176"/>
      <c r="E61" s="176"/>
      <c r="F61" s="176"/>
      <c r="G61" s="176"/>
      <c r="H61" s="176"/>
      <c r="I61" s="176"/>
      <c r="J61" s="177" t="s">
        <v>218</v>
      </c>
      <c r="K61" s="176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8" t="s">
        <v>73</v>
      </c>
      <c r="D63" s="42"/>
      <c r="E63" s="42"/>
      <c r="F63" s="42"/>
      <c r="G63" s="42"/>
      <c r="H63" s="42"/>
      <c r="I63" s="42"/>
      <c r="J63" s="104">
        <f>J112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219</v>
      </c>
    </row>
    <row r="64" s="9" customFormat="1" ht="24.96" customHeight="1">
      <c r="A64" s="9"/>
      <c r="B64" s="179"/>
      <c r="C64" s="180"/>
      <c r="D64" s="181" t="s">
        <v>220</v>
      </c>
      <c r="E64" s="182"/>
      <c r="F64" s="182"/>
      <c r="G64" s="182"/>
      <c r="H64" s="182"/>
      <c r="I64" s="182"/>
      <c r="J64" s="183">
        <f>J113</f>
        <v>0</v>
      </c>
      <c r="K64" s="180"/>
      <c r="L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27"/>
      <c r="D65" s="186" t="s">
        <v>221</v>
      </c>
      <c r="E65" s="187"/>
      <c r="F65" s="187"/>
      <c r="G65" s="187"/>
      <c r="H65" s="187"/>
      <c r="I65" s="187"/>
      <c r="J65" s="188">
        <f>J114</f>
        <v>0</v>
      </c>
      <c r="K65" s="127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27"/>
      <c r="D66" s="186" t="s">
        <v>222</v>
      </c>
      <c r="E66" s="187"/>
      <c r="F66" s="187"/>
      <c r="G66" s="187"/>
      <c r="H66" s="187"/>
      <c r="I66" s="187"/>
      <c r="J66" s="188">
        <f>J174</f>
        <v>0</v>
      </c>
      <c r="K66" s="127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27"/>
      <c r="D67" s="186" t="s">
        <v>223</v>
      </c>
      <c r="E67" s="187"/>
      <c r="F67" s="187"/>
      <c r="G67" s="187"/>
      <c r="H67" s="187"/>
      <c r="I67" s="187"/>
      <c r="J67" s="188">
        <f>J245</f>
        <v>0</v>
      </c>
      <c r="K67" s="127"/>
      <c r="L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27"/>
      <c r="D68" s="186" t="s">
        <v>224</v>
      </c>
      <c r="E68" s="187"/>
      <c r="F68" s="187"/>
      <c r="G68" s="187"/>
      <c r="H68" s="187"/>
      <c r="I68" s="187"/>
      <c r="J68" s="188">
        <f>J322</f>
        <v>0</v>
      </c>
      <c r="K68" s="127"/>
      <c r="L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27"/>
      <c r="D69" s="186" t="s">
        <v>225</v>
      </c>
      <c r="E69" s="187"/>
      <c r="F69" s="187"/>
      <c r="G69" s="187"/>
      <c r="H69" s="187"/>
      <c r="I69" s="187"/>
      <c r="J69" s="188">
        <f>J354</f>
        <v>0</v>
      </c>
      <c r="K69" s="127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27"/>
      <c r="D70" s="186" t="s">
        <v>226</v>
      </c>
      <c r="E70" s="187"/>
      <c r="F70" s="187"/>
      <c r="G70" s="187"/>
      <c r="H70" s="187"/>
      <c r="I70" s="187"/>
      <c r="J70" s="188">
        <f>J756</f>
        <v>0</v>
      </c>
      <c r="K70" s="127"/>
      <c r="L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27"/>
      <c r="D71" s="186" t="s">
        <v>227</v>
      </c>
      <c r="E71" s="187"/>
      <c r="F71" s="187"/>
      <c r="G71" s="187"/>
      <c r="H71" s="187"/>
      <c r="I71" s="187"/>
      <c r="J71" s="188">
        <f>J959</f>
        <v>0</v>
      </c>
      <c r="K71" s="127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27"/>
      <c r="D72" s="186" t="s">
        <v>228</v>
      </c>
      <c r="E72" s="187"/>
      <c r="F72" s="187"/>
      <c r="G72" s="187"/>
      <c r="H72" s="187"/>
      <c r="I72" s="187"/>
      <c r="J72" s="188">
        <f>J969</f>
        <v>0</v>
      </c>
      <c r="K72" s="127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9"/>
      <c r="C73" s="180"/>
      <c r="D73" s="181" t="s">
        <v>229</v>
      </c>
      <c r="E73" s="182"/>
      <c r="F73" s="182"/>
      <c r="G73" s="182"/>
      <c r="H73" s="182"/>
      <c r="I73" s="182"/>
      <c r="J73" s="183">
        <f>J971</f>
        <v>0</v>
      </c>
      <c r="K73" s="180"/>
      <c r="L73" s="18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85"/>
      <c r="C74" s="127"/>
      <c r="D74" s="186" t="s">
        <v>230</v>
      </c>
      <c r="E74" s="187"/>
      <c r="F74" s="187"/>
      <c r="G74" s="187"/>
      <c r="H74" s="187"/>
      <c r="I74" s="187"/>
      <c r="J74" s="188">
        <f>J972</f>
        <v>0</v>
      </c>
      <c r="K74" s="127"/>
      <c r="L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27"/>
      <c r="D75" s="186" t="s">
        <v>231</v>
      </c>
      <c r="E75" s="187"/>
      <c r="F75" s="187"/>
      <c r="G75" s="187"/>
      <c r="H75" s="187"/>
      <c r="I75" s="187"/>
      <c r="J75" s="188">
        <f>J1107</f>
        <v>0</v>
      </c>
      <c r="K75" s="127"/>
      <c r="L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27"/>
      <c r="D76" s="186" t="s">
        <v>232</v>
      </c>
      <c r="E76" s="187"/>
      <c r="F76" s="187"/>
      <c r="G76" s="187"/>
      <c r="H76" s="187"/>
      <c r="I76" s="187"/>
      <c r="J76" s="188">
        <f>J1173</f>
        <v>0</v>
      </c>
      <c r="K76" s="127"/>
      <c r="L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27"/>
      <c r="D77" s="186" t="s">
        <v>233</v>
      </c>
      <c r="E77" s="187"/>
      <c r="F77" s="187"/>
      <c r="G77" s="187"/>
      <c r="H77" s="187"/>
      <c r="I77" s="187"/>
      <c r="J77" s="188">
        <f>J1192</f>
        <v>0</v>
      </c>
      <c r="K77" s="127"/>
      <c r="L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27"/>
      <c r="D78" s="186" t="s">
        <v>234</v>
      </c>
      <c r="E78" s="187"/>
      <c r="F78" s="187"/>
      <c r="G78" s="187"/>
      <c r="H78" s="187"/>
      <c r="I78" s="187"/>
      <c r="J78" s="188">
        <f>J1262</f>
        <v>0</v>
      </c>
      <c r="K78" s="127"/>
      <c r="L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27"/>
      <c r="D79" s="186" t="s">
        <v>235</v>
      </c>
      <c r="E79" s="187"/>
      <c r="F79" s="187"/>
      <c r="G79" s="187"/>
      <c r="H79" s="187"/>
      <c r="I79" s="187"/>
      <c r="J79" s="188">
        <f>J1377</f>
        <v>0</v>
      </c>
      <c r="K79" s="127"/>
      <c r="L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27"/>
      <c r="D80" s="186" t="s">
        <v>236</v>
      </c>
      <c r="E80" s="187"/>
      <c r="F80" s="187"/>
      <c r="G80" s="187"/>
      <c r="H80" s="187"/>
      <c r="I80" s="187"/>
      <c r="J80" s="188">
        <f>J1506</f>
        <v>0</v>
      </c>
      <c r="K80" s="127"/>
      <c r="L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27"/>
      <c r="D81" s="186" t="s">
        <v>237</v>
      </c>
      <c r="E81" s="187"/>
      <c r="F81" s="187"/>
      <c r="G81" s="187"/>
      <c r="H81" s="187"/>
      <c r="I81" s="187"/>
      <c r="J81" s="188">
        <f>J1524</f>
        <v>0</v>
      </c>
      <c r="K81" s="127"/>
      <c r="L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5"/>
      <c r="C82" s="127"/>
      <c r="D82" s="186" t="s">
        <v>238</v>
      </c>
      <c r="E82" s="187"/>
      <c r="F82" s="187"/>
      <c r="G82" s="187"/>
      <c r="H82" s="187"/>
      <c r="I82" s="187"/>
      <c r="J82" s="188">
        <f>J1630</f>
        <v>0</v>
      </c>
      <c r="K82" s="127"/>
      <c r="L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27"/>
      <c r="D83" s="186" t="s">
        <v>239</v>
      </c>
      <c r="E83" s="187"/>
      <c r="F83" s="187"/>
      <c r="G83" s="187"/>
      <c r="H83" s="187"/>
      <c r="I83" s="187"/>
      <c r="J83" s="188">
        <f>J1674</f>
        <v>0</v>
      </c>
      <c r="K83" s="127"/>
      <c r="L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85"/>
      <c r="C84" s="127"/>
      <c r="D84" s="186" t="s">
        <v>240</v>
      </c>
      <c r="E84" s="187"/>
      <c r="F84" s="187"/>
      <c r="G84" s="187"/>
      <c r="H84" s="187"/>
      <c r="I84" s="187"/>
      <c r="J84" s="188">
        <f>J1722</f>
        <v>0</v>
      </c>
      <c r="K84" s="127"/>
      <c r="L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85"/>
      <c r="C85" s="127"/>
      <c r="D85" s="186" t="s">
        <v>241</v>
      </c>
      <c r="E85" s="187"/>
      <c r="F85" s="187"/>
      <c r="G85" s="187"/>
      <c r="H85" s="187"/>
      <c r="I85" s="187"/>
      <c r="J85" s="188">
        <f>J1810</f>
        <v>0</v>
      </c>
      <c r="K85" s="127"/>
      <c r="L85" s="18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85"/>
      <c r="C86" s="127"/>
      <c r="D86" s="186" t="s">
        <v>242</v>
      </c>
      <c r="E86" s="187"/>
      <c r="F86" s="187"/>
      <c r="G86" s="187"/>
      <c r="H86" s="187"/>
      <c r="I86" s="187"/>
      <c r="J86" s="188">
        <f>J1881</f>
        <v>0</v>
      </c>
      <c r="K86" s="127"/>
      <c r="L86" s="18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5"/>
      <c r="C87" s="127"/>
      <c r="D87" s="186" t="s">
        <v>243</v>
      </c>
      <c r="E87" s="187"/>
      <c r="F87" s="187"/>
      <c r="G87" s="187"/>
      <c r="H87" s="187"/>
      <c r="I87" s="187"/>
      <c r="J87" s="188">
        <f>J1965</f>
        <v>0</v>
      </c>
      <c r="K87" s="127"/>
      <c r="L87" s="18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85"/>
      <c r="C88" s="127"/>
      <c r="D88" s="186" t="s">
        <v>244</v>
      </c>
      <c r="E88" s="187"/>
      <c r="F88" s="187"/>
      <c r="G88" s="187"/>
      <c r="H88" s="187"/>
      <c r="I88" s="187"/>
      <c r="J88" s="188">
        <f>J1994</f>
        <v>0</v>
      </c>
      <c r="K88" s="127"/>
      <c r="L88" s="18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9" customFormat="1" ht="24.96" customHeight="1">
      <c r="A89" s="9"/>
      <c r="B89" s="179"/>
      <c r="C89" s="180"/>
      <c r="D89" s="181" t="s">
        <v>245</v>
      </c>
      <c r="E89" s="182"/>
      <c r="F89" s="182"/>
      <c r="G89" s="182"/>
      <c r="H89" s="182"/>
      <c r="I89" s="182"/>
      <c r="J89" s="183">
        <f>J2028</f>
        <v>0</v>
      </c>
      <c r="K89" s="180"/>
      <c r="L89" s="184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="10" customFormat="1" ht="19.92" customHeight="1">
      <c r="A90" s="10"/>
      <c r="B90" s="185"/>
      <c r="C90" s="127"/>
      <c r="D90" s="186" t="s">
        <v>246</v>
      </c>
      <c r="E90" s="187"/>
      <c r="F90" s="187"/>
      <c r="G90" s="187"/>
      <c r="H90" s="187"/>
      <c r="I90" s="187"/>
      <c r="J90" s="188">
        <f>J2029</f>
        <v>0</v>
      </c>
      <c r="K90" s="127"/>
      <c r="L90" s="18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2" customFormat="1" ht="21.84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6" s="2" customFormat="1" ht="6.96" customHeight="1">
      <c r="A96" s="40"/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24.96" customHeight="1">
      <c r="A97" s="40"/>
      <c r="B97" s="41"/>
      <c r="C97" s="25" t="s">
        <v>247</v>
      </c>
      <c r="D97" s="42"/>
      <c r="E97" s="42"/>
      <c r="F97" s="42"/>
      <c r="G97" s="42"/>
      <c r="H97" s="42"/>
      <c r="I97" s="42"/>
      <c r="J97" s="42"/>
      <c r="K97" s="42"/>
      <c r="L97" s="148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148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2" customHeight="1">
      <c r="A99" s="40"/>
      <c r="B99" s="41"/>
      <c r="C99" s="34" t="s">
        <v>16</v>
      </c>
      <c r="D99" s="42"/>
      <c r="E99" s="42"/>
      <c r="F99" s="42"/>
      <c r="G99" s="42"/>
      <c r="H99" s="42"/>
      <c r="I99" s="42"/>
      <c r="J99" s="42"/>
      <c r="K99" s="42"/>
      <c r="L99" s="148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6.5" customHeight="1">
      <c r="A100" s="40"/>
      <c r="B100" s="41"/>
      <c r="C100" s="42"/>
      <c r="D100" s="42"/>
      <c r="E100" s="174" t="str">
        <f>E7</f>
        <v>Stavební úpravy a přístavba šaten u fotbalového hřiště, Lukavice</v>
      </c>
      <c r="F100" s="34"/>
      <c r="G100" s="34"/>
      <c r="H100" s="34"/>
      <c r="I100" s="42"/>
      <c r="J100" s="42"/>
      <c r="K100" s="42"/>
      <c r="L100" s="148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1" customFormat="1" ht="12" customHeight="1">
      <c r="B101" s="23"/>
      <c r="C101" s="34" t="s">
        <v>135</v>
      </c>
      <c r="D101" s="24"/>
      <c r="E101" s="24"/>
      <c r="F101" s="24"/>
      <c r="G101" s="24"/>
      <c r="H101" s="24"/>
      <c r="I101" s="24"/>
      <c r="J101" s="24"/>
      <c r="K101" s="24"/>
      <c r="L101" s="22"/>
    </row>
    <row r="102" s="2" customFormat="1" ht="16.5" customHeight="1">
      <c r="A102" s="40"/>
      <c r="B102" s="41"/>
      <c r="C102" s="42"/>
      <c r="D102" s="42"/>
      <c r="E102" s="174" t="s">
        <v>139</v>
      </c>
      <c r="F102" s="42"/>
      <c r="G102" s="42"/>
      <c r="H102" s="42"/>
      <c r="I102" s="42"/>
      <c r="J102" s="42"/>
      <c r="K102" s="42"/>
      <c r="L102" s="148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2" customHeight="1">
      <c r="A103" s="40"/>
      <c r="B103" s="41"/>
      <c r="C103" s="34" t="s">
        <v>142</v>
      </c>
      <c r="D103" s="42"/>
      <c r="E103" s="42"/>
      <c r="F103" s="42"/>
      <c r="G103" s="42"/>
      <c r="H103" s="42"/>
      <c r="I103" s="42"/>
      <c r="J103" s="42"/>
      <c r="K103" s="42"/>
      <c r="L103" s="148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6.5" customHeight="1">
      <c r="A104" s="40"/>
      <c r="B104" s="41"/>
      <c r="C104" s="42"/>
      <c r="D104" s="42"/>
      <c r="E104" s="71" t="str">
        <f>E11</f>
        <v>D.1.1 UN - Architektonicko - konstrukční řešení</v>
      </c>
      <c r="F104" s="42"/>
      <c r="G104" s="42"/>
      <c r="H104" s="42"/>
      <c r="I104" s="42"/>
      <c r="J104" s="42"/>
      <c r="K104" s="42"/>
      <c r="L104" s="148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6.96" customHeight="1">
      <c r="A105" s="40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148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12" customHeight="1">
      <c r="A106" s="40"/>
      <c r="B106" s="41"/>
      <c r="C106" s="34" t="s">
        <v>21</v>
      </c>
      <c r="D106" s="42"/>
      <c r="E106" s="42"/>
      <c r="F106" s="29" t="str">
        <f>F14</f>
        <v>st. 339 a1180/1, Lukavice u Rychnova nad Kněžnou</v>
      </c>
      <c r="G106" s="42"/>
      <c r="H106" s="42"/>
      <c r="I106" s="34" t="s">
        <v>23</v>
      </c>
      <c r="J106" s="74" t="str">
        <f>IF(J14="","",J14)</f>
        <v>24. 3. 2022</v>
      </c>
      <c r="K106" s="42"/>
      <c r="L106" s="148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148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5.15" customHeight="1">
      <c r="A108" s="40"/>
      <c r="B108" s="41"/>
      <c r="C108" s="34" t="s">
        <v>25</v>
      </c>
      <c r="D108" s="42"/>
      <c r="E108" s="42"/>
      <c r="F108" s="29" t="str">
        <f>E17</f>
        <v>Obec Lukavice, č.p. 190, 516 03 Lukavice</v>
      </c>
      <c r="G108" s="42"/>
      <c r="H108" s="42"/>
      <c r="I108" s="34" t="s">
        <v>32</v>
      </c>
      <c r="J108" s="38" t="str">
        <f>E23</f>
        <v>Ing. Radek Zima</v>
      </c>
      <c r="K108" s="42"/>
      <c r="L108" s="148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5.15" customHeight="1">
      <c r="A109" s="40"/>
      <c r="B109" s="41"/>
      <c r="C109" s="34" t="s">
        <v>30</v>
      </c>
      <c r="D109" s="42"/>
      <c r="E109" s="42"/>
      <c r="F109" s="29" t="str">
        <f>IF(E20="","",E20)</f>
        <v>Vyplň údaj</v>
      </c>
      <c r="G109" s="42"/>
      <c r="H109" s="42"/>
      <c r="I109" s="34" t="s">
        <v>35</v>
      </c>
      <c r="J109" s="38" t="str">
        <f>E26</f>
        <v>BACing s.r.o.</v>
      </c>
      <c r="K109" s="42"/>
      <c r="L109" s="148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0.32" customHeight="1">
      <c r="A110" s="40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148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11" customFormat="1" ht="29.28" customHeight="1">
      <c r="A111" s="190"/>
      <c r="B111" s="191"/>
      <c r="C111" s="192" t="s">
        <v>248</v>
      </c>
      <c r="D111" s="193" t="s">
        <v>60</v>
      </c>
      <c r="E111" s="193" t="s">
        <v>56</v>
      </c>
      <c r="F111" s="193" t="s">
        <v>57</v>
      </c>
      <c r="G111" s="193" t="s">
        <v>249</v>
      </c>
      <c r="H111" s="193" t="s">
        <v>250</v>
      </c>
      <c r="I111" s="193" t="s">
        <v>251</v>
      </c>
      <c r="J111" s="193" t="s">
        <v>218</v>
      </c>
      <c r="K111" s="194" t="s">
        <v>252</v>
      </c>
      <c r="L111" s="195"/>
      <c r="M111" s="94" t="s">
        <v>19</v>
      </c>
      <c r="N111" s="95" t="s">
        <v>45</v>
      </c>
      <c r="O111" s="95" t="s">
        <v>253</v>
      </c>
      <c r="P111" s="95" t="s">
        <v>254</v>
      </c>
      <c r="Q111" s="95" t="s">
        <v>255</v>
      </c>
      <c r="R111" s="95" t="s">
        <v>256</v>
      </c>
      <c r="S111" s="95" t="s">
        <v>257</v>
      </c>
      <c r="T111" s="96" t="s">
        <v>258</v>
      </c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</row>
    <row r="112" s="2" customFormat="1" ht="22.8" customHeight="1">
      <c r="A112" s="40"/>
      <c r="B112" s="41"/>
      <c r="C112" s="101" t="s">
        <v>259</v>
      </c>
      <c r="D112" s="42"/>
      <c r="E112" s="42"/>
      <c r="F112" s="42"/>
      <c r="G112" s="42"/>
      <c r="H112" s="42"/>
      <c r="I112" s="42"/>
      <c r="J112" s="196">
        <f>BK112</f>
        <v>0</v>
      </c>
      <c r="K112" s="42"/>
      <c r="L112" s="46"/>
      <c r="M112" s="97"/>
      <c r="N112" s="197"/>
      <c r="O112" s="98"/>
      <c r="P112" s="198">
        <f>P113+P971+P2028</f>
        <v>0</v>
      </c>
      <c r="Q112" s="98"/>
      <c r="R112" s="198">
        <f>R113+R971+R2028</f>
        <v>116.87219812561</v>
      </c>
      <c r="S112" s="98"/>
      <c r="T112" s="199">
        <f>T113+T971+T2028</f>
        <v>69.851092370000003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74</v>
      </c>
      <c r="AU112" s="19" t="s">
        <v>219</v>
      </c>
      <c r="BK112" s="200">
        <f>BK113+BK971+BK2028</f>
        <v>0</v>
      </c>
    </row>
    <row r="113" s="12" customFormat="1" ht="25.92" customHeight="1">
      <c r="A113" s="12"/>
      <c r="B113" s="201"/>
      <c r="C113" s="202"/>
      <c r="D113" s="203" t="s">
        <v>74</v>
      </c>
      <c r="E113" s="204" t="s">
        <v>260</v>
      </c>
      <c r="F113" s="204" t="s">
        <v>261</v>
      </c>
      <c r="G113" s="202"/>
      <c r="H113" s="202"/>
      <c r="I113" s="205"/>
      <c r="J113" s="206">
        <f>BK113</f>
        <v>0</v>
      </c>
      <c r="K113" s="202"/>
      <c r="L113" s="207"/>
      <c r="M113" s="208"/>
      <c r="N113" s="209"/>
      <c r="O113" s="209"/>
      <c r="P113" s="210">
        <f>P114+P174+P245+P322+P354+P756+P959+P969</f>
        <v>0</v>
      </c>
      <c r="Q113" s="209"/>
      <c r="R113" s="210">
        <f>R114+R174+R245+R322+R354+R756+R959+R969</f>
        <v>100.89923675288</v>
      </c>
      <c r="S113" s="209"/>
      <c r="T113" s="211">
        <f>T114+T174+T245+T322+T354+T756+T959+T969</f>
        <v>65.745055000000008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2" t="s">
        <v>82</v>
      </c>
      <c r="AT113" s="213" t="s">
        <v>74</v>
      </c>
      <c r="AU113" s="213" t="s">
        <v>75</v>
      </c>
      <c r="AY113" s="212" t="s">
        <v>262</v>
      </c>
      <c r="BK113" s="214">
        <f>BK114+BK174+BK245+BK322+BK354+BK756+BK959+BK969</f>
        <v>0</v>
      </c>
    </row>
    <row r="114" s="12" customFormat="1" ht="22.8" customHeight="1">
      <c r="A114" s="12"/>
      <c r="B114" s="201"/>
      <c r="C114" s="202"/>
      <c r="D114" s="203" t="s">
        <v>74</v>
      </c>
      <c r="E114" s="215" t="s">
        <v>82</v>
      </c>
      <c r="F114" s="215" t="s">
        <v>263</v>
      </c>
      <c r="G114" s="202"/>
      <c r="H114" s="202"/>
      <c r="I114" s="205"/>
      <c r="J114" s="216">
        <f>BK114</f>
        <v>0</v>
      </c>
      <c r="K114" s="202"/>
      <c r="L114" s="207"/>
      <c r="M114" s="208"/>
      <c r="N114" s="209"/>
      <c r="O114" s="209"/>
      <c r="P114" s="210">
        <f>SUM(P115:P173)</f>
        <v>0</v>
      </c>
      <c r="Q114" s="209"/>
      <c r="R114" s="210">
        <f>SUM(R115:R173)</f>
        <v>19.943999999999999</v>
      </c>
      <c r="S114" s="209"/>
      <c r="T114" s="211">
        <f>SUM(T115:T173)</f>
        <v>5.7811000000000003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2" t="s">
        <v>82</v>
      </c>
      <c r="AT114" s="213" t="s">
        <v>74</v>
      </c>
      <c r="AU114" s="213" t="s">
        <v>82</v>
      </c>
      <c r="AY114" s="212" t="s">
        <v>262</v>
      </c>
      <c r="BK114" s="214">
        <f>SUM(BK115:BK173)</f>
        <v>0</v>
      </c>
    </row>
    <row r="115" s="2" customFormat="1" ht="37.8" customHeight="1">
      <c r="A115" s="40"/>
      <c r="B115" s="41"/>
      <c r="C115" s="217" t="s">
        <v>82</v>
      </c>
      <c r="D115" s="217" t="s">
        <v>264</v>
      </c>
      <c r="E115" s="218" t="s">
        <v>265</v>
      </c>
      <c r="F115" s="219" t="s">
        <v>266</v>
      </c>
      <c r="G115" s="220" t="s">
        <v>116</v>
      </c>
      <c r="H115" s="221">
        <v>22.234999999999999</v>
      </c>
      <c r="I115" s="222"/>
      <c r="J115" s="223">
        <f>ROUND(I115*H115,2)</f>
        <v>0</v>
      </c>
      <c r="K115" s="219" t="s">
        <v>267</v>
      </c>
      <c r="L115" s="46"/>
      <c r="M115" s="224" t="s">
        <v>19</v>
      </c>
      <c r="N115" s="225" t="s">
        <v>46</v>
      </c>
      <c r="O115" s="86"/>
      <c r="P115" s="226">
        <f>O115*H115</f>
        <v>0</v>
      </c>
      <c r="Q115" s="226">
        <v>0</v>
      </c>
      <c r="R115" s="226">
        <f>Q115*H115</f>
        <v>0</v>
      </c>
      <c r="S115" s="226">
        <v>0.26000000000000001</v>
      </c>
      <c r="T115" s="227">
        <f>S115*H115</f>
        <v>5.7811000000000003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8" t="s">
        <v>268</v>
      </c>
      <c r="AT115" s="228" t="s">
        <v>264</v>
      </c>
      <c r="AU115" s="228" t="s">
        <v>84</v>
      </c>
      <c r="AY115" s="19" t="s">
        <v>262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82</v>
      </c>
      <c r="BK115" s="229">
        <f>ROUND(I115*H115,2)</f>
        <v>0</v>
      </c>
      <c r="BL115" s="19" t="s">
        <v>268</v>
      </c>
      <c r="BM115" s="228" t="s">
        <v>269</v>
      </c>
    </row>
    <row r="116" s="2" customFormat="1">
      <c r="A116" s="40"/>
      <c r="B116" s="41"/>
      <c r="C116" s="42"/>
      <c r="D116" s="230" t="s">
        <v>270</v>
      </c>
      <c r="E116" s="42"/>
      <c r="F116" s="231" t="s">
        <v>271</v>
      </c>
      <c r="G116" s="42"/>
      <c r="H116" s="42"/>
      <c r="I116" s="232"/>
      <c r="J116" s="42"/>
      <c r="K116" s="42"/>
      <c r="L116" s="46"/>
      <c r="M116" s="233"/>
      <c r="N116" s="234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270</v>
      </c>
      <c r="AU116" s="19" t="s">
        <v>84</v>
      </c>
    </row>
    <row r="117" s="13" customFormat="1">
      <c r="A117" s="13"/>
      <c r="B117" s="235"/>
      <c r="C117" s="236"/>
      <c r="D117" s="237" t="s">
        <v>272</v>
      </c>
      <c r="E117" s="238" t="s">
        <v>19</v>
      </c>
      <c r="F117" s="239" t="s">
        <v>273</v>
      </c>
      <c r="G117" s="236"/>
      <c r="H117" s="238" t="s">
        <v>19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5" t="s">
        <v>272</v>
      </c>
      <c r="AU117" s="245" t="s">
        <v>84</v>
      </c>
      <c r="AV117" s="13" t="s">
        <v>82</v>
      </c>
      <c r="AW117" s="13" t="s">
        <v>34</v>
      </c>
      <c r="AX117" s="13" t="s">
        <v>75</v>
      </c>
      <c r="AY117" s="245" t="s">
        <v>262</v>
      </c>
    </row>
    <row r="118" s="13" customFormat="1">
      <c r="A118" s="13"/>
      <c r="B118" s="235"/>
      <c r="C118" s="236"/>
      <c r="D118" s="237" t="s">
        <v>272</v>
      </c>
      <c r="E118" s="238" t="s">
        <v>19</v>
      </c>
      <c r="F118" s="239" t="s">
        <v>274</v>
      </c>
      <c r="G118" s="236"/>
      <c r="H118" s="238" t="s">
        <v>19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5" t="s">
        <v>272</v>
      </c>
      <c r="AU118" s="245" t="s">
        <v>84</v>
      </c>
      <c r="AV118" s="13" t="s">
        <v>82</v>
      </c>
      <c r="AW118" s="13" t="s">
        <v>34</v>
      </c>
      <c r="AX118" s="13" t="s">
        <v>75</v>
      </c>
      <c r="AY118" s="245" t="s">
        <v>262</v>
      </c>
    </row>
    <row r="119" s="13" customFormat="1">
      <c r="A119" s="13"/>
      <c r="B119" s="235"/>
      <c r="C119" s="236"/>
      <c r="D119" s="237" t="s">
        <v>272</v>
      </c>
      <c r="E119" s="238" t="s">
        <v>19</v>
      </c>
      <c r="F119" s="239" t="s">
        <v>275</v>
      </c>
      <c r="G119" s="236"/>
      <c r="H119" s="238" t="s">
        <v>19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5" t="s">
        <v>272</v>
      </c>
      <c r="AU119" s="245" t="s">
        <v>84</v>
      </c>
      <c r="AV119" s="13" t="s">
        <v>82</v>
      </c>
      <c r="AW119" s="13" t="s">
        <v>34</v>
      </c>
      <c r="AX119" s="13" t="s">
        <v>75</v>
      </c>
      <c r="AY119" s="245" t="s">
        <v>262</v>
      </c>
    </row>
    <row r="120" s="13" customFormat="1">
      <c r="A120" s="13"/>
      <c r="B120" s="235"/>
      <c r="C120" s="236"/>
      <c r="D120" s="237" t="s">
        <v>272</v>
      </c>
      <c r="E120" s="238" t="s">
        <v>19</v>
      </c>
      <c r="F120" s="239" t="s">
        <v>276</v>
      </c>
      <c r="G120" s="236"/>
      <c r="H120" s="238" t="s">
        <v>19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5" t="s">
        <v>272</v>
      </c>
      <c r="AU120" s="245" t="s">
        <v>84</v>
      </c>
      <c r="AV120" s="13" t="s">
        <v>82</v>
      </c>
      <c r="AW120" s="13" t="s">
        <v>34</v>
      </c>
      <c r="AX120" s="13" t="s">
        <v>75</v>
      </c>
      <c r="AY120" s="245" t="s">
        <v>262</v>
      </c>
    </row>
    <row r="121" s="14" customFormat="1">
      <c r="A121" s="14"/>
      <c r="B121" s="246"/>
      <c r="C121" s="247"/>
      <c r="D121" s="237" t="s">
        <v>272</v>
      </c>
      <c r="E121" s="248" t="s">
        <v>19</v>
      </c>
      <c r="F121" s="249" t="s">
        <v>277</v>
      </c>
      <c r="G121" s="247"/>
      <c r="H121" s="250">
        <v>22.234999999999999</v>
      </c>
      <c r="I121" s="251"/>
      <c r="J121" s="247"/>
      <c r="K121" s="247"/>
      <c r="L121" s="252"/>
      <c r="M121" s="253"/>
      <c r="N121" s="254"/>
      <c r="O121" s="254"/>
      <c r="P121" s="254"/>
      <c r="Q121" s="254"/>
      <c r="R121" s="254"/>
      <c r="S121" s="254"/>
      <c r="T121" s="255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6" t="s">
        <v>272</v>
      </c>
      <c r="AU121" s="256" t="s">
        <v>84</v>
      </c>
      <c r="AV121" s="14" t="s">
        <v>84</v>
      </c>
      <c r="AW121" s="14" t="s">
        <v>34</v>
      </c>
      <c r="AX121" s="14" t="s">
        <v>75</v>
      </c>
      <c r="AY121" s="256" t="s">
        <v>262</v>
      </c>
    </row>
    <row r="122" s="15" customFormat="1">
      <c r="A122" s="15"/>
      <c r="B122" s="257"/>
      <c r="C122" s="258"/>
      <c r="D122" s="237" t="s">
        <v>272</v>
      </c>
      <c r="E122" s="259" t="s">
        <v>19</v>
      </c>
      <c r="F122" s="260" t="s">
        <v>278</v>
      </c>
      <c r="G122" s="258"/>
      <c r="H122" s="261">
        <v>22.234999999999999</v>
      </c>
      <c r="I122" s="262"/>
      <c r="J122" s="258"/>
      <c r="K122" s="258"/>
      <c r="L122" s="263"/>
      <c r="M122" s="264"/>
      <c r="N122" s="265"/>
      <c r="O122" s="265"/>
      <c r="P122" s="265"/>
      <c r="Q122" s="265"/>
      <c r="R122" s="265"/>
      <c r="S122" s="265"/>
      <c r="T122" s="26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7" t="s">
        <v>272</v>
      </c>
      <c r="AU122" s="267" t="s">
        <v>84</v>
      </c>
      <c r="AV122" s="15" t="s">
        <v>268</v>
      </c>
      <c r="AW122" s="15" t="s">
        <v>34</v>
      </c>
      <c r="AX122" s="15" t="s">
        <v>82</v>
      </c>
      <c r="AY122" s="267" t="s">
        <v>262</v>
      </c>
    </row>
    <row r="123" s="2" customFormat="1" ht="16.5" customHeight="1">
      <c r="A123" s="40"/>
      <c r="B123" s="41"/>
      <c r="C123" s="217" t="s">
        <v>84</v>
      </c>
      <c r="D123" s="217" t="s">
        <v>264</v>
      </c>
      <c r="E123" s="218" t="s">
        <v>279</v>
      </c>
      <c r="F123" s="219" t="s">
        <v>280</v>
      </c>
      <c r="G123" s="220" t="s">
        <v>116</v>
      </c>
      <c r="H123" s="221">
        <v>18</v>
      </c>
      <c r="I123" s="222"/>
      <c r="J123" s="223">
        <f>ROUND(I123*H123,2)</f>
        <v>0</v>
      </c>
      <c r="K123" s="219" t="s">
        <v>267</v>
      </c>
      <c r="L123" s="46"/>
      <c r="M123" s="224" t="s">
        <v>19</v>
      </c>
      <c r="N123" s="225" t="s">
        <v>46</v>
      </c>
      <c r="O123" s="86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8" t="s">
        <v>268</v>
      </c>
      <c r="AT123" s="228" t="s">
        <v>264</v>
      </c>
      <c r="AU123" s="228" t="s">
        <v>84</v>
      </c>
      <c r="AY123" s="19" t="s">
        <v>262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9" t="s">
        <v>82</v>
      </c>
      <c r="BK123" s="229">
        <f>ROUND(I123*H123,2)</f>
        <v>0</v>
      </c>
      <c r="BL123" s="19" t="s">
        <v>268</v>
      </c>
      <c r="BM123" s="228" t="s">
        <v>281</v>
      </c>
    </row>
    <row r="124" s="2" customFormat="1">
      <c r="A124" s="40"/>
      <c r="B124" s="41"/>
      <c r="C124" s="42"/>
      <c r="D124" s="230" t="s">
        <v>270</v>
      </c>
      <c r="E124" s="42"/>
      <c r="F124" s="231" t="s">
        <v>282</v>
      </c>
      <c r="G124" s="42"/>
      <c r="H124" s="42"/>
      <c r="I124" s="232"/>
      <c r="J124" s="42"/>
      <c r="K124" s="42"/>
      <c r="L124" s="46"/>
      <c r="M124" s="233"/>
      <c r="N124" s="234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270</v>
      </c>
      <c r="AU124" s="19" t="s">
        <v>84</v>
      </c>
    </row>
    <row r="125" s="13" customFormat="1">
      <c r="A125" s="13"/>
      <c r="B125" s="235"/>
      <c r="C125" s="236"/>
      <c r="D125" s="237" t="s">
        <v>272</v>
      </c>
      <c r="E125" s="238" t="s">
        <v>19</v>
      </c>
      <c r="F125" s="239" t="s">
        <v>273</v>
      </c>
      <c r="G125" s="236"/>
      <c r="H125" s="238" t="s">
        <v>19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5" t="s">
        <v>272</v>
      </c>
      <c r="AU125" s="245" t="s">
        <v>84</v>
      </c>
      <c r="AV125" s="13" t="s">
        <v>82</v>
      </c>
      <c r="AW125" s="13" t="s">
        <v>34</v>
      </c>
      <c r="AX125" s="13" t="s">
        <v>75</v>
      </c>
      <c r="AY125" s="245" t="s">
        <v>262</v>
      </c>
    </row>
    <row r="126" s="13" customFormat="1">
      <c r="A126" s="13"/>
      <c r="B126" s="235"/>
      <c r="C126" s="236"/>
      <c r="D126" s="237" t="s">
        <v>272</v>
      </c>
      <c r="E126" s="238" t="s">
        <v>19</v>
      </c>
      <c r="F126" s="239" t="s">
        <v>274</v>
      </c>
      <c r="G126" s="236"/>
      <c r="H126" s="238" t="s">
        <v>19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5" t="s">
        <v>272</v>
      </c>
      <c r="AU126" s="245" t="s">
        <v>84</v>
      </c>
      <c r="AV126" s="13" t="s">
        <v>82</v>
      </c>
      <c r="AW126" s="13" t="s">
        <v>34</v>
      </c>
      <c r="AX126" s="13" t="s">
        <v>75</v>
      </c>
      <c r="AY126" s="245" t="s">
        <v>262</v>
      </c>
    </row>
    <row r="127" s="13" customFormat="1">
      <c r="A127" s="13"/>
      <c r="B127" s="235"/>
      <c r="C127" s="236"/>
      <c r="D127" s="237" t="s">
        <v>272</v>
      </c>
      <c r="E127" s="238" t="s">
        <v>19</v>
      </c>
      <c r="F127" s="239" t="s">
        <v>275</v>
      </c>
      <c r="G127" s="236"/>
      <c r="H127" s="238" t="s">
        <v>19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5" t="s">
        <v>272</v>
      </c>
      <c r="AU127" s="245" t="s">
        <v>84</v>
      </c>
      <c r="AV127" s="13" t="s">
        <v>82</v>
      </c>
      <c r="AW127" s="13" t="s">
        <v>34</v>
      </c>
      <c r="AX127" s="13" t="s">
        <v>75</v>
      </c>
      <c r="AY127" s="245" t="s">
        <v>262</v>
      </c>
    </row>
    <row r="128" s="14" customFormat="1">
      <c r="A128" s="14"/>
      <c r="B128" s="246"/>
      <c r="C128" s="247"/>
      <c r="D128" s="237" t="s">
        <v>272</v>
      </c>
      <c r="E128" s="248" t="s">
        <v>19</v>
      </c>
      <c r="F128" s="249" t="s">
        <v>283</v>
      </c>
      <c r="G128" s="247"/>
      <c r="H128" s="250">
        <v>18</v>
      </c>
      <c r="I128" s="251"/>
      <c r="J128" s="247"/>
      <c r="K128" s="247"/>
      <c r="L128" s="252"/>
      <c r="M128" s="253"/>
      <c r="N128" s="254"/>
      <c r="O128" s="254"/>
      <c r="P128" s="254"/>
      <c r="Q128" s="254"/>
      <c r="R128" s="254"/>
      <c r="S128" s="254"/>
      <c r="T128" s="25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6" t="s">
        <v>272</v>
      </c>
      <c r="AU128" s="256" t="s">
        <v>84</v>
      </c>
      <c r="AV128" s="14" t="s">
        <v>84</v>
      </c>
      <c r="AW128" s="14" t="s">
        <v>34</v>
      </c>
      <c r="AX128" s="14" t="s">
        <v>75</v>
      </c>
      <c r="AY128" s="256" t="s">
        <v>262</v>
      </c>
    </row>
    <row r="129" s="15" customFormat="1">
      <c r="A129" s="15"/>
      <c r="B129" s="257"/>
      <c r="C129" s="258"/>
      <c r="D129" s="237" t="s">
        <v>272</v>
      </c>
      <c r="E129" s="259" t="s">
        <v>180</v>
      </c>
      <c r="F129" s="260" t="s">
        <v>278</v>
      </c>
      <c r="G129" s="258"/>
      <c r="H129" s="261">
        <v>18</v>
      </c>
      <c r="I129" s="262"/>
      <c r="J129" s="258"/>
      <c r="K129" s="258"/>
      <c r="L129" s="263"/>
      <c r="M129" s="264"/>
      <c r="N129" s="265"/>
      <c r="O129" s="265"/>
      <c r="P129" s="265"/>
      <c r="Q129" s="265"/>
      <c r="R129" s="265"/>
      <c r="S129" s="265"/>
      <c r="T129" s="266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7" t="s">
        <v>272</v>
      </c>
      <c r="AU129" s="267" t="s">
        <v>84</v>
      </c>
      <c r="AV129" s="15" t="s">
        <v>268</v>
      </c>
      <c r="AW129" s="15" t="s">
        <v>34</v>
      </c>
      <c r="AX129" s="15" t="s">
        <v>82</v>
      </c>
      <c r="AY129" s="267" t="s">
        <v>262</v>
      </c>
    </row>
    <row r="130" s="2" customFormat="1" ht="24.15" customHeight="1">
      <c r="A130" s="40"/>
      <c r="B130" s="41"/>
      <c r="C130" s="217" t="s">
        <v>95</v>
      </c>
      <c r="D130" s="217" t="s">
        <v>264</v>
      </c>
      <c r="E130" s="218" t="s">
        <v>284</v>
      </c>
      <c r="F130" s="219" t="s">
        <v>285</v>
      </c>
      <c r="G130" s="220" t="s">
        <v>137</v>
      </c>
      <c r="H130" s="221">
        <v>10.924</v>
      </c>
      <c r="I130" s="222"/>
      <c r="J130" s="223">
        <f>ROUND(I130*H130,2)</f>
        <v>0</v>
      </c>
      <c r="K130" s="219" t="s">
        <v>267</v>
      </c>
      <c r="L130" s="46"/>
      <c r="M130" s="224" t="s">
        <v>19</v>
      </c>
      <c r="N130" s="225" t="s">
        <v>46</v>
      </c>
      <c r="O130" s="86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8" t="s">
        <v>268</v>
      </c>
      <c r="AT130" s="228" t="s">
        <v>264</v>
      </c>
      <c r="AU130" s="228" t="s">
        <v>84</v>
      </c>
      <c r="AY130" s="19" t="s">
        <v>262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9" t="s">
        <v>82</v>
      </c>
      <c r="BK130" s="229">
        <f>ROUND(I130*H130,2)</f>
        <v>0</v>
      </c>
      <c r="BL130" s="19" t="s">
        <v>268</v>
      </c>
      <c r="BM130" s="228" t="s">
        <v>286</v>
      </c>
    </row>
    <row r="131" s="2" customFormat="1">
      <c r="A131" s="40"/>
      <c r="B131" s="41"/>
      <c r="C131" s="42"/>
      <c r="D131" s="230" t="s">
        <v>270</v>
      </c>
      <c r="E131" s="42"/>
      <c r="F131" s="231" t="s">
        <v>287</v>
      </c>
      <c r="G131" s="42"/>
      <c r="H131" s="42"/>
      <c r="I131" s="232"/>
      <c r="J131" s="42"/>
      <c r="K131" s="42"/>
      <c r="L131" s="46"/>
      <c r="M131" s="233"/>
      <c r="N131" s="234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270</v>
      </c>
      <c r="AU131" s="19" t="s">
        <v>84</v>
      </c>
    </row>
    <row r="132" s="13" customFormat="1">
      <c r="A132" s="13"/>
      <c r="B132" s="235"/>
      <c r="C132" s="236"/>
      <c r="D132" s="237" t="s">
        <v>272</v>
      </c>
      <c r="E132" s="238" t="s">
        <v>19</v>
      </c>
      <c r="F132" s="239" t="s">
        <v>273</v>
      </c>
      <c r="G132" s="236"/>
      <c r="H132" s="238" t="s">
        <v>19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5" t="s">
        <v>272</v>
      </c>
      <c r="AU132" s="245" t="s">
        <v>84</v>
      </c>
      <c r="AV132" s="13" t="s">
        <v>82</v>
      </c>
      <c r="AW132" s="13" t="s">
        <v>34</v>
      </c>
      <c r="AX132" s="13" t="s">
        <v>75</v>
      </c>
      <c r="AY132" s="245" t="s">
        <v>262</v>
      </c>
    </row>
    <row r="133" s="13" customFormat="1">
      <c r="A133" s="13"/>
      <c r="B133" s="235"/>
      <c r="C133" s="236"/>
      <c r="D133" s="237" t="s">
        <v>272</v>
      </c>
      <c r="E133" s="238" t="s">
        <v>19</v>
      </c>
      <c r="F133" s="239" t="s">
        <v>274</v>
      </c>
      <c r="G133" s="236"/>
      <c r="H133" s="238" t="s">
        <v>19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5" t="s">
        <v>272</v>
      </c>
      <c r="AU133" s="245" t="s">
        <v>84</v>
      </c>
      <c r="AV133" s="13" t="s">
        <v>82</v>
      </c>
      <c r="AW133" s="13" t="s">
        <v>34</v>
      </c>
      <c r="AX133" s="13" t="s">
        <v>75</v>
      </c>
      <c r="AY133" s="245" t="s">
        <v>262</v>
      </c>
    </row>
    <row r="134" s="13" customFormat="1">
      <c r="A134" s="13"/>
      <c r="B134" s="235"/>
      <c r="C134" s="236"/>
      <c r="D134" s="237" t="s">
        <v>272</v>
      </c>
      <c r="E134" s="238" t="s">
        <v>19</v>
      </c>
      <c r="F134" s="239" t="s">
        <v>275</v>
      </c>
      <c r="G134" s="236"/>
      <c r="H134" s="238" t="s">
        <v>19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5" t="s">
        <v>272</v>
      </c>
      <c r="AU134" s="245" t="s">
        <v>84</v>
      </c>
      <c r="AV134" s="13" t="s">
        <v>82</v>
      </c>
      <c r="AW134" s="13" t="s">
        <v>34</v>
      </c>
      <c r="AX134" s="13" t="s">
        <v>75</v>
      </c>
      <c r="AY134" s="245" t="s">
        <v>262</v>
      </c>
    </row>
    <row r="135" s="13" customFormat="1">
      <c r="A135" s="13"/>
      <c r="B135" s="235"/>
      <c r="C135" s="236"/>
      <c r="D135" s="237" t="s">
        <v>272</v>
      </c>
      <c r="E135" s="238" t="s">
        <v>19</v>
      </c>
      <c r="F135" s="239" t="s">
        <v>276</v>
      </c>
      <c r="G135" s="236"/>
      <c r="H135" s="238" t="s">
        <v>19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5" t="s">
        <v>272</v>
      </c>
      <c r="AU135" s="245" t="s">
        <v>84</v>
      </c>
      <c r="AV135" s="13" t="s">
        <v>82</v>
      </c>
      <c r="AW135" s="13" t="s">
        <v>34</v>
      </c>
      <c r="AX135" s="13" t="s">
        <v>75</v>
      </c>
      <c r="AY135" s="245" t="s">
        <v>262</v>
      </c>
    </row>
    <row r="136" s="14" customFormat="1">
      <c r="A136" s="14"/>
      <c r="B136" s="246"/>
      <c r="C136" s="247"/>
      <c r="D136" s="237" t="s">
        <v>272</v>
      </c>
      <c r="E136" s="248" t="s">
        <v>19</v>
      </c>
      <c r="F136" s="249" t="s">
        <v>288</v>
      </c>
      <c r="G136" s="247"/>
      <c r="H136" s="250">
        <v>8.8940000000000001</v>
      </c>
      <c r="I136" s="251"/>
      <c r="J136" s="247"/>
      <c r="K136" s="247"/>
      <c r="L136" s="252"/>
      <c r="M136" s="253"/>
      <c r="N136" s="254"/>
      <c r="O136" s="254"/>
      <c r="P136" s="254"/>
      <c r="Q136" s="254"/>
      <c r="R136" s="254"/>
      <c r="S136" s="254"/>
      <c r="T136" s="25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6" t="s">
        <v>272</v>
      </c>
      <c r="AU136" s="256" t="s">
        <v>84</v>
      </c>
      <c r="AV136" s="14" t="s">
        <v>84</v>
      </c>
      <c r="AW136" s="14" t="s">
        <v>34</v>
      </c>
      <c r="AX136" s="14" t="s">
        <v>75</v>
      </c>
      <c r="AY136" s="256" t="s">
        <v>262</v>
      </c>
    </row>
    <row r="137" s="14" customFormat="1">
      <c r="A137" s="14"/>
      <c r="B137" s="246"/>
      <c r="C137" s="247"/>
      <c r="D137" s="237" t="s">
        <v>272</v>
      </c>
      <c r="E137" s="248" t="s">
        <v>19</v>
      </c>
      <c r="F137" s="249" t="s">
        <v>289</v>
      </c>
      <c r="G137" s="247"/>
      <c r="H137" s="250">
        <v>2.0299999999999998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6" t="s">
        <v>272</v>
      </c>
      <c r="AU137" s="256" t="s">
        <v>84</v>
      </c>
      <c r="AV137" s="14" t="s">
        <v>84</v>
      </c>
      <c r="AW137" s="14" t="s">
        <v>34</v>
      </c>
      <c r="AX137" s="14" t="s">
        <v>75</v>
      </c>
      <c r="AY137" s="256" t="s">
        <v>262</v>
      </c>
    </row>
    <row r="138" s="15" customFormat="1">
      <c r="A138" s="15"/>
      <c r="B138" s="257"/>
      <c r="C138" s="258"/>
      <c r="D138" s="237" t="s">
        <v>272</v>
      </c>
      <c r="E138" s="259" t="s">
        <v>186</v>
      </c>
      <c r="F138" s="260" t="s">
        <v>278</v>
      </c>
      <c r="G138" s="258"/>
      <c r="H138" s="261">
        <v>10.924</v>
      </c>
      <c r="I138" s="262"/>
      <c r="J138" s="258"/>
      <c r="K138" s="258"/>
      <c r="L138" s="263"/>
      <c r="M138" s="264"/>
      <c r="N138" s="265"/>
      <c r="O138" s="265"/>
      <c r="P138" s="265"/>
      <c r="Q138" s="265"/>
      <c r="R138" s="265"/>
      <c r="S138" s="265"/>
      <c r="T138" s="26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67" t="s">
        <v>272</v>
      </c>
      <c r="AU138" s="267" t="s">
        <v>84</v>
      </c>
      <c r="AV138" s="15" t="s">
        <v>268</v>
      </c>
      <c r="AW138" s="15" t="s">
        <v>34</v>
      </c>
      <c r="AX138" s="15" t="s">
        <v>82</v>
      </c>
      <c r="AY138" s="267" t="s">
        <v>262</v>
      </c>
    </row>
    <row r="139" s="2" customFormat="1" ht="24.15" customHeight="1">
      <c r="A139" s="40"/>
      <c r="B139" s="41"/>
      <c r="C139" s="217" t="s">
        <v>268</v>
      </c>
      <c r="D139" s="217" t="s">
        <v>264</v>
      </c>
      <c r="E139" s="218" t="s">
        <v>290</v>
      </c>
      <c r="F139" s="219" t="s">
        <v>291</v>
      </c>
      <c r="G139" s="220" t="s">
        <v>137</v>
      </c>
      <c r="H139" s="221">
        <v>2.8660000000000001</v>
      </c>
      <c r="I139" s="222"/>
      <c r="J139" s="223">
        <f>ROUND(I139*H139,2)</f>
        <v>0</v>
      </c>
      <c r="K139" s="219" t="s">
        <v>267</v>
      </c>
      <c r="L139" s="46"/>
      <c r="M139" s="224" t="s">
        <v>19</v>
      </c>
      <c r="N139" s="225" t="s">
        <v>46</v>
      </c>
      <c r="O139" s="86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8" t="s">
        <v>268</v>
      </c>
      <c r="AT139" s="228" t="s">
        <v>264</v>
      </c>
      <c r="AU139" s="228" t="s">
        <v>84</v>
      </c>
      <c r="AY139" s="19" t="s">
        <v>262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9" t="s">
        <v>82</v>
      </c>
      <c r="BK139" s="229">
        <f>ROUND(I139*H139,2)</f>
        <v>0</v>
      </c>
      <c r="BL139" s="19" t="s">
        <v>268</v>
      </c>
      <c r="BM139" s="228" t="s">
        <v>292</v>
      </c>
    </row>
    <row r="140" s="2" customFormat="1">
      <c r="A140" s="40"/>
      <c r="B140" s="41"/>
      <c r="C140" s="42"/>
      <c r="D140" s="230" t="s">
        <v>270</v>
      </c>
      <c r="E140" s="42"/>
      <c r="F140" s="231" t="s">
        <v>293</v>
      </c>
      <c r="G140" s="42"/>
      <c r="H140" s="42"/>
      <c r="I140" s="232"/>
      <c r="J140" s="42"/>
      <c r="K140" s="42"/>
      <c r="L140" s="46"/>
      <c r="M140" s="233"/>
      <c r="N140" s="234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270</v>
      </c>
      <c r="AU140" s="19" t="s">
        <v>84</v>
      </c>
    </row>
    <row r="141" s="13" customFormat="1">
      <c r="A141" s="13"/>
      <c r="B141" s="235"/>
      <c r="C141" s="236"/>
      <c r="D141" s="237" t="s">
        <v>272</v>
      </c>
      <c r="E141" s="238" t="s">
        <v>19</v>
      </c>
      <c r="F141" s="239" t="s">
        <v>273</v>
      </c>
      <c r="G141" s="236"/>
      <c r="H141" s="238" t="s">
        <v>19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272</v>
      </c>
      <c r="AU141" s="245" t="s">
        <v>84</v>
      </c>
      <c r="AV141" s="13" t="s">
        <v>82</v>
      </c>
      <c r="AW141" s="13" t="s">
        <v>34</v>
      </c>
      <c r="AX141" s="13" t="s">
        <v>75</v>
      </c>
      <c r="AY141" s="245" t="s">
        <v>262</v>
      </c>
    </row>
    <row r="142" s="13" customFormat="1">
      <c r="A142" s="13"/>
      <c r="B142" s="235"/>
      <c r="C142" s="236"/>
      <c r="D142" s="237" t="s">
        <v>272</v>
      </c>
      <c r="E142" s="238" t="s">
        <v>19</v>
      </c>
      <c r="F142" s="239" t="s">
        <v>274</v>
      </c>
      <c r="G142" s="236"/>
      <c r="H142" s="238" t="s">
        <v>19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5" t="s">
        <v>272</v>
      </c>
      <c r="AU142" s="245" t="s">
        <v>84</v>
      </c>
      <c r="AV142" s="13" t="s">
        <v>82</v>
      </c>
      <c r="AW142" s="13" t="s">
        <v>34</v>
      </c>
      <c r="AX142" s="13" t="s">
        <v>75</v>
      </c>
      <c r="AY142" s="245" t="s">
        <v>262</v>
      </c>
    </row>
    <row r="143" s="13" customFormat="1">
      <c r="A143" s="13"/>
      <c r="B143" s="235"/>
      <c r="C143" s="236"/>
      <c r="D143" s="237" t="s">
        <v>272</v>
      </c>
      <c r="E143" s="238" t="s">
        <v>19</v>
      </c>
      <c r="F143" s="239" t="s">
        <v>275</v>
      </c>
      <c r="G143" s="236"/>
      <c r="H143" s="238" t="s">
        <v>19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272</v>
      </c>
      <c r="AU143" s="245" t="s">
        <v>84</v>
      </c>
      <c r="AV143" s="13" t="s">
        <v>82</v>
      </c>
      <c r="AW143" s="13" t="s">
        <v>34</v>
      </c>
      <c r="AX143" s="13" t="s">
        <v>75</v>
      </c>
      <c r="AY143" s="245" t="s">
        <v>262</v>
      </c>
    </row>
    <row r="144" s="14" customFormat="1">
      <c r="A144" s="14"/>
      <c r="B144" s="246"/>
      <c r="C144" s="247"/>
      <c r="D144" s="237" t="s">
        <v>272</v>
      </c>
      <c r="E144" s="248" t="s">
        <v>19</v>
      </c>
      <c r="F144" s="249" t="s">
        <v>294</v>
      </c>
      <c r="G144" s="247"/>
      <c r="H144" s="250">
        <v>2.8660000000000001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6" t="s">
        <v>272</v>
      </c>
      <c r="AU144" s="256" t="s">
        <v>84</v>
      </c>
      <c r="AV144" s="14" t="s">
        <v>84</v>
      </c>
      <c r="AW144" s="14" t="s">
        <v>34</v>
      </c>
      <c r="AX144" s="14" t="s">
        <v>75</v>
      </c>
      <c r="AY144" s="256" t="s">
        <v>262</v>
      </c>
    </row>
    <row r="145" s="15" customFormat="1">
      <c r="A145" s="15"/>
      <c r="B145" s="257"/>
      <c r="C145" s="258"/>
      <c r="D145" s="237" t="s">
        <v>272</v>
      </c>
      <c r="E145" s="259" t="s">
        <v>189</v>
      </c>
      <c r="F145" s="260" t="s">
        <v>278</v>
      </c>
      <c r="G145" s="258"/>
      <c r="H145" s="261">
        <v>2.8660000000000001</v>
      </c>
      <c r="I145" s="262"/>
      <c r="J145" s="258"/>
      <c r="K145" s="258"/>
      <c r="L145" s="263"/>
      <c r="M145" s="264"/>
      <c r="N145" s="265"/>
      <c r="O145" s="265"/>
      <c r="P145" s="265"/>
      <c r="Q145" s="265"/>
      <c r="R145" s="265"/>
      <c r="S145" s="265"/>
      <c r="T145" s="266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7" t="s">
        <v>272</v>
      </c>
      <c r="AU145" s="267" t="s">
        <v>84</v>
      </c>
      <c r="AV145" s="15" t="s">
        <v>268</v>
      </c>
      <c r="AW145" s="15" t="s">
        <v>34</v>
      </c>
      <c r="AX145" s="15" t="s">
        <v>82</v>
      </c>
      <c r="AY145" s="267" t="s">
        <v>262</v>
      </c>
    </row>
    <row r="146" s="2" customFormat="1" ht="37.8" customHeight="1">
      <c r="A146" s="40"/>
      <c r="B146" s="41"/>
      <c r="C146" s="217" t="s">
        <v>295</v>
      </c>
      <c r="D146" s="217" t="s">
        <v>264</v>
      </c>
      <c r="E146" s="218" t="s">
        <v>296</v>
      </c>
      <c r="F146" s="219" t="s">
        <v>297</v>
      </c>
      <c r="G146" s="220" t="s">
        <v>137</v>
      </c>
      <c r="H146" s="221">
        <v>17.390000000000001</v>
      </c>
      <c r="I146" s="222"/>
      <c r="J146" s="223">
        <f>ROUND(I146*H146,2)</f>
        <v>0</v>
      </c>
      <c r="K146" s="219" t="s">
        <v>267</v>
      </c>
      <c r="L146" s="46"/>
      <c r="M146" s="224" t="s">
        <v>19</v>
      </c>
      <c r="N146" s="225" t="s">
        <v>46</v>
      </c>
      <c r="O146" s="86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8" t="s">
        <v>268</v>
      </c>
      <c r="AT146" s="228" t="s">
        <v>264</v>
      </c>
      <c r="AU146" s="228" t="s">
        <v>84</v>
      </c>
      <c r="AY146" s="19" t="s">
        <v>262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9" t="s">
        <v>82</v>
      </c>
      <c r="BK146" s="229">
        <f>ROUND(I146*H146,2)</f>
        <v>0</v>
      </c>
      <c r="BL146" s="19" t="s">
        <v>268</v>
      </c>
      <c r="BM146" s="228" t="s">
        <v>298</v>
      </c>
    </row>
    <row r="147" s="2" customFormat="1">
      <c r="A147" s="40"/>
      <c r="B147" s="41"/>
      <c r="C147" s="42"/>
      <c r="D147" s="230" t="s">
        <v>270</v>
      </c>
      <c r="E147" s="42"/>
      <c r="F147" s="231" t="s">
        <v>299</v>
      </c>
      <c r="G147" s="42"/>
      <c r="H147" s="42"/>
      <c r="I147" s="232"/>
      <c r="J147" s="42"/>
      <c r="K147" s="42"/>
      <c r="L147" s="46"/>
      <c r="M147" s="233"/>
      <c r="N147" s="234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270</v>
      </c>
      <c r="AU147" s="19" t="s">
        <v>84</v>
      </c>
    </row>
    <row r="148" s="14" customFormat="1">
      <c r="A148" s="14"/>
      <c r="B148" s="246"/>
      <c r="C148" s="247"/>
      <c r="D148" s="237" t="s">
        <v>272</v>
      </c>
      <c r="E148" s="248" t="s">
        <v>19</v>
      </c>
      <c r="F148" s="249" t="s">
        <v>186</v>
      </c>
      <c r="G148" s="247"/>
      <c r="H148" s="250">
        <v>10.924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6" t="s">
        <v>272</v>
      </c>
      <c r="AU148" s="256" t="s">
        <v>84</v>
      </c>
      <c r="AV148" s="14" t="s">
        <v>84</v>
      </c>
      <c r="AW148" s="14" t="s">
        <v>34</v>
      </c>
      <c r="AX148" s="14" t="s">
        <v>75</v>
      </c>
      <c r="AY148" s="256" t="s">
        <v>262</v>
      </c>
    </row>
    <row r="149" s="14" customFormat="1">
      <c r="A149" s="14"/>
      <c r="B149" s="246"/>
      <c r="C149" s="247"/>
      <c r="D149" s="237" t="s">
        <v>272</v>
      </c>
      <c r="E149" s="248" t="s">
        <v>19</v>
      </c>
      <c r="F149" s="249" t="s">
        <v>189</v>
      </c>
      <c r="G149" s="247"/>
      <c r="H149" s="250">
        <v>2.8660000000000001</v>
      </c>
      <c r="I149" s="251"/>
      <c r="J149" s="247"/>
      <c r="K149" s="247"/>
      <c r="L149" s="252"/>
      <c r="M149" s="253"/>
      <c r="N149" s="254"/>
      <c r="O149" s="254"/>
      <c r="P149" s="254"/>
      <c r="Q149" s="254"/>
      <c r="R149" s="254"/>
      <c r="S149" s="254"/>
      <c r="T149" s="25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6" t="s">
        <v>272</v>
      </c>
      <c r="AU149" s="256" t="s">
        <v>84</v>
      </c>
      <c r="AV149" s="14" t="s">
        <v>84</v>
      </c>
      <c r="AW149" s="14" t="s">
        <v>34</v>
      </c>
      <c r="AX149" s="14" t="s">
        <v>75</v>
      </c>
      <c r="AY149" s="256" t="s">
        <v>262</v>
      </c>
    </row>
    <row r="150" s="14" customFormat="1">
      <c r="A150" s="14"/>
      <c r="B150" s="246"/>
      <c r="C150" s="247"/>
      <c r="D150" s="237" t="s">
        <v>272</v>
      </c>
      <c r="E150" s="248" t="s">
        <v>19</v>
      </c>
      <c r="F150" s="249" t="s">
        <v>300</v>
      </c>
      <c r="G150" s="247"/>
      <c r="H150" s="250">
        <v>3.6000000000000001</v>
      </c>
      <c r="I150" s="251"/>
      <c r="J150" s="247"/>
      <c r="K150" s="247"/>
      <c r="L150" s="252"/>
      <c r="M150" s="253"/>
      <c r="N150" s="254"/>
      <c r="O150" s="254"/>
      <c r="P150" s="254"/>
      <c r="Q150" s="254"/>
      <c r="R150" s="254"/>
      <c r="S150" s="254"/>
      <c r="T150" s="25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6" t="s">
        <v>272</v>
      </c>
      <c r="AU150" s="256" t="s">
        <v>84</v>
      </c>
      <c r="AV150" s="14" t="s">
        <v>84</v>
      </c>
      <c r="AW150" s="14" t="s">
        <v>34</v>
      </c>
      <c r="AX150" s="14" t="s">
        <v>75</v>
      </c>
      <c r="AY150" s="256" t="s">
        <v>262</v>
      </c>
    </row>
    <row r="151" s="15" customFormat="1">
      <c r="A151" s="15"/>
      <c r="B151" s="257"/>
      <c r="C151" s="258"/>
      <c r="D151" s="237" t="s">
        <v>272</v>
      </c>
      <c r="E151" s="259" t="s">
        <v>19</v>
      </c>
      <c r="F151" s="260" t="s">
        <v>278</v>
      </c>
      <c r="G151" s="258"/>
      <c r="H151" s="261">
        <v>17.390000000000001</v>
      </c>
      <c r="I151" s="262"/>
      <c r="J151" s="258"/>
      <c r="K151" s="258"/>
      <c r="L151" s="263"/>
      <c r="M151" s="264"/>
      <c r="N151" s="265"/>
      <c r="O151" s="265"/>
      <c r="P151" s="265"/>
      <c r="Q151" s="265"/>
      <c r="R151" s="265"/>
      <c r="S151" s="265"/>
      <c r="T151" s="26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7" t="s">
        <v>272</v>
      </c>
      <c r="AU151" s="267" t="s">
        <v>84</v>
      </c>
      <c r="AV151" s="15" t="s">
        <v>268</v>
      </c>
      <c r="AW151" s="15" t="s">
        <v>34</v>
      </c>
      <c r="AX151" s="15" t="s">
        <v>82</v>
      </c>
      <c r="AY151" s="267" t="s">
        <v>262</v>
      </c>
    </row>
    <row r="152" s="2" customFormat="1" ht="24.15" customHeight="1">
      <c r="A152" s="40"/>
      <c r="B152" s="41"/>
      <c r="C152" s="217" t="s">
        <v>301</v>
      </c>
      <c r="D152" s="217" t="s">
        <v>264</v>
      </c>
      <c r="E152" s="218" t="s">
        <v>302</v>
      </c>
      <c r="F152" s="219" t="s">
        <v>303</v>
      </c>
      <c r="G152" s="220" t="s">
        <v>137</v>
      </c>
      <c r="H152" s="221">
        <v>15.52</v>
      </c>
      <c r="I152" s="222"/>
      <c r="J152" s="223">
        <f>ROUND(I152*H152,2)</f>
        <v>0</v>
      </c>
      <c r="K152" s="219" t="s">
        <v>267</v>
      </c>
      <c r="L152" s="46"/>
      <c r="M152" s="224" t="s">
        <v>19</v>
      </c>
      <c r="N152" s="225" t="s">
        <v>46</v>
      </c>
      <c r="O152" s="86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8" t="s">
        <v>268</v>
      </c>
      <c r="AT152" s="228" t="s">
        <v>264</v>
      </c>
      <c r="AU152" s="228" t="s">
        <v>84</v>
      </c>
      <c r="AY152" s="19" t="s">
        <v>262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9" t="s">
        <v>82</v>
      </c>
      <c r="BK152" s="229">
        <f>ROUND(I152*H152,2)</f>
        <v>0</v>
      </c>
      <c r="BL152" s="19" t="s">
        <v>268</v>
      </c>
      <c r="BM152" s="228" t="s">
        <v>304</v>
      </c>
    </row>
    <row r="153" s="2" customFormat="1">
      <c r="A153" s="40"/>
      <c r="B153" s="41"/>
      <c r="C153" s="42"/>
      <c r="D153" s="230" t="s">
        <v>270</v>
      </c>
      <c r="E153" s="42"/>
      <c r="F153" s="231" t="s">
        <v>305</v>
      </c>
      <c r="G153" s="42"/>
      <c r="H153" s="42"/>
      <c r="I153" s="232"/>
      <c r="J153" s="42"/>
      <c r="K153" s="42"/>
      <c r="L153" s="46"/>
      <c r="M153" s="233"/>
      <c r="N153" s="234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270</v>
      </c>
      <c r="AU153" s="19" t="s">
        <v>84</v>
      </c>
    </row>
    <row r="154" s="2" customFormat="1" ht="24.15" customHeight="1">
      <c r="A154" s="40"/>
      <c r="B154" s="41"/>
      <c r="C154" s="217" t="s">
        <v>306</v>
      </c>
      <c r="D154" s="217" t="s">
        <v>264</v>
      </c>
      <c r="E154" s="218" t="s">
        <v>307</v>
      </c>
      <c r="F154" s="219" t="s">
        <v>308</v>
      </c>
      <c r="G154" s="220" t="s">
        <v>137</v>
      </c>
      <c r="H154" s="221">
        <v>12.19</v>
      </c>
      <c r="I154" s="222"/>
      <c r="J154" s="223">
        <f>ROUND(I154*H154,2)</f>
        <v>0</v>
      </c>
      <c r="K154" s="219" t="s">
        <v>267</v>
      </c>
      <c r="L154" s="46"/>
      <c r="M154" s="224" t="s">
        <v>19</v>
      </c>
      <c r="N154" s="225" t="s">
        <v>46</v>
      </c>
      <c r="O154" s="86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8" t="s">
        <v>268</v>
      </c>
      <c r="AT154" s="228" t="s">
        <v>264</v>
      </c>
      <c r="AU154" s="228" t="s">
        <v>84</v>
      </c>
      <c r="AY154" s="19" t="s">
        <v>262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9" t="s">
        <v>82</v>
      </c>
      <c r="BK154" s="229">
        <f>ROUND(I154*H154,2)</f>
        <v>0</v>
      </c>
      <c r="BL154" s="19" t="s">
        <v>268</v>
      </c>
      <c r="BM154" s="228" t="s">
        <v>309</v>
      </c>
    </row>
    <row r="155" s="2" customFormat="1">
      <c r="A155" s="40"/>
      <c r="B155" s="41"/>
      <c r="C155" s="42"/>
      <c r="D155" s="230" t="s">
        <v>270</v>
      </c>
      <c r="E155" s="42"/>
      <c r="F155" s="231" t="s">
        <v>310</v>
      </c>
      <c r="G155" s="42"/>
      <c r="H155" s="42"/>
      <c r="I155" s="232"/>
      <c r="J155" s="42"/>
      <c r="K155" s="42"/>
      <c r="L155" s="46"/>
      <c r="M155" s="233"/>
      <c r="N155" s="234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270</v>
      </c>
      <c r="AU155" s="19" t="s">
        <v>84</v>
      </c>
    </row>
    <row r="156" s="13" customFormat="1">
      <c r="A156" s="13"/>
      <c r="B156" s="235"/>
      <c r="C156" s="236"/>
      <c r="D156" s="237" t="s">
        <v>272</v>
      </c>
      <c r="E156" s="238" t="s">
        <v>19</v>
      </c>
      <c r="F156" s="239" t="s">
        <v>276</v>
      </c>
      <c r="G156" s="236"/>
      <c r="H156" s="238" t="s">
        <v>19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272</v>
      </c>
      <c r="AU156" s="245" t="s">
        <v>84</v>
      </c>
      <c r="AV156" s="13" t="s">
        <v>82</v>
      </c>
      <c r="AW156" s="13" t="s">
        <v>34</v>
      </c>
      <c r="AX156" s="13" t="s">
        <v>75</v>
      </c>
      <c r="AY156" s="245" t="s">
        <v>262</v>
      </c>
    </row>
    <row r="157" s="14" customFormat="1">
      <c r="A157" s="14"/>
      <c r="B157" s="246"/>
      <c r="C157" s="247"/>
      <c r="D157" s="237" t="s">
        <v>272</v>
      </c>
      <c r="E157" s="248" t="s">
        <v>19</v>
      </c>
      <c r="F157" s="249" t="s">
        <v>311</v>
      </c>
      <c r="G157" s="247"/>
      <c r="H157" s="250">
        <v>11.08</v>
      </c>
      <c r="I157" s="251"/>
      <c r="J157" s="247"/>
      <c r="K157" s="247"/>
      <c r="L157" s="252"/>
      <c r="M157" s="253"/>
      <c r="N157" s="254"/>
      <c r="O157" s="254"/>
      <c r="P157" s="254"/>
      <c r="Q157" s="254"/>
      <c r="R157" s="254"/>
      <c r="S157" s="254"/>
      <c r="T157" s="25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6" t="s">
        <v>272</v>
      </c>
      <c r="AU157" s="256" t="s">
        <v>84</v>
      </c>
      <c r="AV157" s="14" t="s">
        <v>84</v>
      </c>
      <c r="AW157" s="14" t="s">
        <v>34</v>
      </c>
      <c r="AX157" s="14" t="s">
        <v>75</v>
      </c>
      <c r="AY157" s="256" t="s">
        <v>262</v>
      </c>
    </row>
    <row r="158" s="13" customFormat="1">
      <c r="A158" s="13"/>
      <c r="B158" s="235"/>
      <c r="C158" s="236"/>
      <c r="D158" s="237" t="s">
        <v>272</v>
      </c>
      <c r="E158" s="238" t="s">
        <v>19</v>
      </c>
      <c r="F158" s="239" t="s">
        <v>312</v>
      </c>
      <c r="G158" s="236"/>
      <c r="H158" s="238" t="s">
        <v>19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5" t="s">
        <v>272</v>
      </c>
      <c r="AU158" s="245" t="s">
        <v>84</v>
      </c>
      <c r="AV158" s="13" t="s">
        <v>82</v>
      </c>
      <c r="AW158" s="13" t="s">
        <v>34</v>
      </c>
      <c r="AX158" s="13" t="s">
        <v>75</v>
      </c>
      <c r="AY158" s="245" t="s">
        <v>262</v>
      </c>
    </row>
    <row r="159" s="14" customFormat="1">
      <c r="A159" s="14"/>
      <c r="B159" s="246"/>
      <c r="C159" s="247"/>
      <c r="D159" s="237" t="s">
        <v>272</v>
      </c>
      <c r="E159" s="248" t="s">
        <v>19</v>
      </c>
      <c r="F159" s="249" t="s">
        <v>313</v>
      </c>
      <c r="G159" s="247"/>
      <c r="H159" s="250">
        <v>4.4400000000000004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6" t="s">
        <v>272</v>
      </c>
      <c r="AU159" s="256" t="s">
        <v>84</v>
      </c>
      <c r="AV159" s="14" t="s">
        <v>84</v>
      </c>
      <c r="AW159" s="14" t="s">
        <v>34</v>
      </c>
      <c r="AX159" s="14" t="s">
        <v>75</v>
      </c>
      <c r="AY159" s="256" t="s">
        <v>262</v>
      </c>
    </row>
    <row r="160" s="14" customFormat="1">
      <c r="A160" s="14"/>
      <c r="B160" s="246"/>
      <c r="C160" s="247"/>
      <c r="D160" s="237" t="s">
        <v>272</v>
      </c>
      <c r="E160" s="248" t="s">
        <v>19</v>
      </c>
      <c r="F160" s="249" t="s">
        <v>314</v>
      </c>
      <c r="G160" s="247"/>
      <c r="H160" s="250">
        <v>-3.3300000000000001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6" t="s">
        <v>272</v>
      </c>
      <c r="AU160" s="256" t="s">
        <v>84</v>
      </c>
      <c r="AV160" s="14" t="s">
        <v>84</v>
      </c>
      <c r="AW160" s="14" t="s">
        <v>34</v>
      </c>
      <c r="AX160" s="14" t="s">
        <v>75</v>
      </c>
      <c r="AY160" s="256" t="s">
        <v>262</v>
      </c>
    </row>
    <row r="161" s="15" customFormat="1">
      <c r="A161" s="15"/>
      <c r="B161" s="257"/>
      <c r="C161" s="258"/>
      <c r="D161" s="237" t="s">
        <v>272</v>
      </c>
      <c r="E161" s="259" t="s">
        <v>19</v>
      </c>
      <c r="F161" s="260" t="s">
        <v>278</v>
      </c>
      <c r="G161" s="258"/>
      <c r="H161" s="261">
        <v>12.19</v>
      </c>
      <c r="I161" s="262"/>
      <c r="J161" s="258"/>
      <c r="K161" s="258"/>
      <c r="L161" s="263"/>
      <c r="M161" s="264"/>
      <c r="N161" s="265"/>
      <c r="O161" s="265"/>
      <c r="P161" s="265"/>
      <c r="Q161" s="265"/>
      <c r="R161" s="265"/>
      <c r="S161" s="265"/>
      <c r="T161" s="266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7" t="s">
        <v>272</v>
      </c>
      <c r="AU161" s="267" t="s">
        <v>84</v>
      </c>
      <c r="AV161" s="15" t="s">
        <v>268</v>
      </c>
      <c r="AW161" s="15" t="s">
        <v>34</v>
      </c>
      <c r="AX161" s="15" t="s">
        <v>82</v>
      </c>
      <c r="AY161" s="267" t="s">
        <v>262</v>
      </c>
    </row>
    <row r="162" s="2" customFormat="1" ht="16.5" customHeight="1">
      <c r="A162" s="40"/>
      <c r="B162" s="41"/>
      <c r="C162" s="268" t="s">
        <v>134</v>
      </c>
      <c r="D162" s="268" t="s">
        <v>315</v>
      </c>
      <c r="E162" s="269" t="s">
        <v>316</v>
      </c>
      <c r="F162" s="270" t="s">
        <v>317</v>
      </c>
      <c r="G162" s="271" t="s">
        <v>318</v>
      </c>
      <c r="H162" s="272">
        <v>19.943999999999999</v>
      </c>
      <c r="I162" s="273"/>
      <c r="J162" s="274">
        <f>ROUND(I162*H162,2)</f>
        <v>0</v>
      </c>
      <c r="K162" s="270" t="s">
        <v>267</v>
      </c>
      <c r="L162" s="275"/>
      <c r="M162" s="276" t="s">
        <v>19</v>
      </c>
      <c r="N162" s="277" t="s">
        <v>46</v>
      </c>
      <c r="O162" s="86"/>
      <c r="P162" s="226">
        <f>O162*H162</f>
        <v>0</v>
      </c>
      <c r="Q162" s="226">
        <v>1</v>
      </c>
      <c r="R162" s="226">
        <f>Q162*H162</f>
        <v>19.943999999999999</v>
      </c>
      <c r="S162" s="226">
        <v>0</v>
      </c>
      <c r="T162" s="227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8" t="s">
        <v>134</v>
      </c>
      <c r="AT162" s="228" t="s">
        <v>315</v>
      </c>
      <c r="AU162" s="228" t="s">
        <v>84</v>
      </c>
      <c r="AY162" s="19" t="s">
        <v>262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9" t="s">
        <v>82</v>
      </c>
      <c r="BK162" s="229">
        <f>ROUND(I162*H162,2)</f>
        <v>0</v>
      </c>
      <c r="BL162" s="19" t="s">
        <v>268</v>
      </c>
      <c r="BM162" s="228" t="s">
        <v>319</v>
      </c>
    </row>
    <row r="163" s="2" customFormat="1">
      <c r="A163" s="40"/>
      <c r="B163" s="41"/>
      <c r="C163" s="42"/>
      <c r="D163" s="230" t="s">
        <v>270</v>
      </c>
      <c r="E163" s="42"/>
      <c r="F163" s="231" t="s">
        <v>320</v>
      </c>
      <c r="G163" s="42"/>
      <c r="H163" s="42"/>
      <c r="I163" s="232"/>
      <c r="J163" s="42"/>
      <c r="K163" s="42"/>
      <c r="L163" s="46"/>
      <c r="M163" s="233"/>
      <c r="N163" s="234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270</v>
      </c>
      <c r="AU163" s="19" t="s">
        <v>84</v>
      </c>
    </row>
    <row r="164" s="13" customFormat="1">
      <c r="A164" s="13"/>
      <c r="B164" s="235"/>
      <c r="C164" s="236"/>
      <c r="D164" s="237" t="s">
        <v>272</v>
      </c>
      <c r="E164" s="238" t="s">
        <v>19</v>
      </c>
      <c r="F164" s="239" t="s">
        <v>276</v>
      </c>
      <c r="G164" s="236"/>
      <c r="H164" s="238" t="s">
        <v>19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5" t="s">
        <v>272</v>
      </c>
      <c r="AU164" s="245" t="s">
        <v>84</v>
      </c>
      <c r="AV164" s="13" t="s">
        <v>82</v>
      </c>
      <c r="AW164" s="13" t="s">
        <v>34</v>
      </c>
      <c r="AX164" s="13" t="s">
        <v>75</v>
      </c>
      <c r="AY164" s="245" t="s">
        <v>262</v>
      </c>
    </row>
    <row r="165" s="14" customFormat="1">
      <c r="A165" s="14"/>
      <c r="B165" s="246"/>
      <c r="C165" s="247"/>
      <c r="D165" s="237" t="s">
        <v>272</v>
      </c>
      <c r="E165" s="248" t="s">
        <v>19</v>
      </c>
      <c r="F165" s="249" t="s">
        <v>321</v>
      </c>
      <c r="G165" s="247"/>
      <c r="H165" s="250">
        <v>19.943999999999999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6" t="s">
        <v>272</v>
      </c>
      <c r="AU165" s="256" t="s">
        <v>84</v>
      </c>
      <c r="AV165" s="14" t="s">
        <v>84</v>
      </c>
      <c r="AW165" s="14" t="s">
        <v>34</v>
      </c>
      <c r="AX165" s="14" t="s">
        <v>75</v>
      </c>
      <c r="AY165" s="256" t="s">
        <v>262</v>
      </c>
    </row>
    <row r="166" s="15" customFormat="1">
      <c r="A166" s="15"/>
      <c r="B166" s="257"/>
      <c r="C166" s="258"/>
      <c r="D166" s="237" t="s">
        <v>272</v>
      </c>
      <c r="E166" s="259" t="s">
        <v>19</v>
      </c>
      <c r="F166" s="260" t="s">
        <v>278</v>
      </c>
      <c r="G166" s="258"/>
      <c r="H166" s="261">
        <v>19.943999999999999</v>
      </c>
      <c r="I166" s="262"/>
      <c r="J166" s="258"/>
      <c r="K166" s="258"/>
      <c r="L166" s="263"/>
      <c r="M166" s="264"/>
      <c r="N166" s="265"/>
      <c r="O166" s="265"/>
      <c r="P166" s="265"/>
      <c r="Q166" s="265"/>
      <c r="R166" s="265"/>
      <c r="S166" s="265"/>
      <c r="T166" s="26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7" t="s">
        <v>272</v>
      </c>
      <c r="AU166" s="267" t="s">
        <v>84</v>
      </c>
      <c r="AV166" s="15" t="s">
        <v>268</v>
      </c>
      <c r="AW166" s="15" t="s">
        <v>34</v>
      </c>
      <c r="AX166" s="15" t="s">
        <v>82</v>
      </c>
      <c r="AY166" s="267" t="s">
        <v>262</v>
      </c>
    </row>
    <row r="167" s="2" customFormat="1" ht="21.75" customHeight="1">
      <c r="A167" s="40"/>
      <c r="B167" s="41"/>
      <c r="C167" s="217" t="s">
        <v>322</v>
      </c>
      <c r="D167" s="217" t="s">
        <v>264</v>
      </c>
      <c r="E167" s="218" t="s">
        <v>323</v>
      </c>
      <c r="F167" s="219" t="s">
        <v>324</v>
      </c>
      <c r="G167" s="220" t="s">
        <v>116</v>
      </c>
      <c r="H167" s="221">
        <v>18</v>
      </c>
      <c r="I167" s="222"/>
      <c r="J167" s="223">
        <f>ROUND(I167*H167,2)</f>
        <v>0</v>
      </c>
      <c r="K167" s="219" t="s">
        <v>267</v>
      </c>
      <c r="L167" s="46"/>
      <c r="M167" s="224" t="s">
        <v>19</v>
      </c>
      <c r="N167" s="225" t="s">
        <v>46</v>
      </c>
      <c r="O167" s="86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8" t="s">
        <v>268</v>
      </c>
      <c r="AT167" s="228" t="s">
        <v>264</v>
      </c>
      <c r="AU167" s="228" t="s">
        <v>84</v>
      </c>
      <c r="AY167" s="19" t="s">
        <v>262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9" t="s">
        <v>82</v>
      </c>
      <c r="BK167" s="229">
        <f>ROUND(I167*H167,2)</f>
        <v>0</v>
      </c>
      <c r="BL167" s="19" t="s">
        <v>268</v>
      </c>
      <c r="BM167" s="228" t="s">
        <v>325</v>
      </c>
    </row>
    <row r="168" s="2" customFormat="1">
      <c r="A168" s="40"/>
      <c r="B168" s="41"/>
      <c r="C168" s="42"/>
      <c r="D168" s="230" t="s">
        <v>270</v>
      </c>
      <c r="E168" s="42"/>
      <c r="F168" s="231" t="s">
        <v>326</v>
      </c>
      <c r="G168" s="42"/>
      <c r="H168" s="42"/>
      <c r="I168" s="232"/>
      <c r="J168" s="42"/>
      <c r="K168" s="42"/>
      <c r="L168" s="46"/>
      <c r="M168" s="233"/>
      <c r="N168" s="234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270</v>
      </c>
      <c r="AU168" s="19" t="s">
        <v>84</v>
      </c>
    </row>
    <row r="169" s="13" customFormat="1">
      <c r="A169" s="13"/>
      <c r="B169" s="235"/>
      <c r="C169" s="236"/>
      <c r="D169" s="237" t="s">
        <v>272</v>
      </c>
      <c r="E169" s="238" t="s">
        <v>19</v>
      </c>
      <c r="F169" s="239" t="s">
        <v>273</v>
      </c>
      <c r="G169" s="236"/>
      <c r="H169" s="238" t="s">
        <v>19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272</v>
      </c>
      <c r="AU169" s="245" t="s">
        <v>84</v>
      </c>
      <c r="AV169" s="13" t="s">
        <v>82</v>
      </c>
      <c r="AW169" s="13" t="s">
        <v>34</v>
      </c>
      <c r="AX169" s="13" t="s">
        <v>75</v>
      </c>
      <c r="AY169" s="245" t="s">
        <v>262</v>
      </c>
    </row>
    <row r="170" s="13" customFormat="1">
      <c r="A170" s="13"/>
      <c r="B170" s="235"/>
      <c r="C170" s="236"/>
      <c r="D170" s="237" t="s">
        <v>272</v>
      </c>
      <c r="E170" s="238" t="s">
        <v>19</v>
      </c>
      <c r="F170" s="239" t="s">
        <v>274</v>
      </c>
      <c r="G170" s="236"/>
      <c r="H170" s="238" t="s">
        <v>19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272</v>
      </c>
      <c r="AU170" s="245" t="s">
        <v>84</v>
      </c>
      <c r="AV170" s="13" t="s">
        <v>82</v>
      </c>
      <c r="AW170" s="13" t="s">
        <v>34</v>
      </c>
      <c r="AX170" s="13" t="s">
        <v>75</v>
      </c>
      <c r="AY170" s="245" t="s">
        <v>262</v>
      </c>
    </row>
    <row r="171" s="13" customFormat="1">
      <c r="A171" s="13"/>
      <c r="B171" s="235"/>
      <c r="C171" s="236"/>
      <c r="D171" s="237" t="s">
        <v>272</v>
      </c>
      <c r="E171" s="238" t="s">
        <v>19</v>
      </c>
      <c r="F171" s="239" t="s">
        <v>275</v>
      </c>
      <c r="G171" s="236"/>
      <c r="H171" s="238" t="s">
        <v>19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5" t="s">
        <v>272</v>
      </c>
      <c r="AU171" s="245" t="s">
        <v>84</v>
      </c>
      <c r="AV171" s="13" t="s">
        <v>82</v>
      </c>
      <c r="AW171" s="13" t="s">
        <v>34</v>
      </c>
      <c r="AX171" s="13" t="s">
        <v>75</v>
      </c>
      <c r="AY171" s="245" t="s">
        <v>262</v>
      </c>
    </row>
    <row r="172" s="14" customFormat="1">
      <c r="A172" s="14"/>
      <c r="B172" s="246"/>
      <c r="C172" s="247"/>
      <c r="D172" s="237" t="s">
        <v>272</v>
      </c>
      <c r="E172" s="248" t="s">
        <v>19</v>
      </c>
      <c r="F172" s="249" t="s">
        <v>283</v>
      </c>
      <c r="G172" s="247"/>
      <c r="H172" s="250">
        <v>18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6" t="s">
        <v>272</v>
      </c>
      <c r="AU172" s="256" t="s">
        <v>84</v>
      </c>
      <c r="AV172" s="14" t="s">
        <v>84</v>
      </c>
      <c r="AW172" s="14" t="s">
        <v>34</v>
      </c>
      <c r="AX172" s="14" t="s">
        <v>75</v>
      </c>
      <c r="AY172" s="256" t="s">
        <v>262</v>
      </c>
    </row>
    <row r="173" s="15" customFormat="1">
      <c r="A173" s="15"/>
      <c r="B173" s="257"/>
      <c r="C173" s="258"/>
      <c r="D173" s="237" t="s">
        <v>272</v>
      </c>
      <c r="E173" s="259" t="s">
        <v>19</v>
      </c>
      <c r="F173" s="260" t="s">
        <v>278</v>
      </c>
      <c r="G173" s="258"/>
      <c r="H173" s="261">
        <v>18</v>
      </c>
      <c r="I173" s="262"/>
      <c r="J173" s="258"/>
      <c r="K173" s="258"/>
      <c r="L173" s="263"/>
      <c r="M173" s="264"/>
      <c r="N173" s="265"/>
      <c r="O173" s="265"/>
      <c r="P173" s="265"/>
      <c r="Q173" s="265"/>
      <c r="R173" s="265"/>
      <c r="S173" s="265"/>
      <c r="T173" s="266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7" t="s">
        <v>272</v>
      </c>
      <c r="AU173" s="267" t="s">
        <v>84</v>
      </c>
      <c r="AV173" s="15" t="s">
        <v>268</v>
      </c>
      <c r="AW173" s="15" t="s">
        <v>34</v>
      </c>
      <c r="AX173" s="15" t="s">
        <v>82</v>
      </c>
      <c r="AY173" s="267" t="s">
        <v>262</v>
      </c>
    </row>
    <row r="174" s="12" customFormat="1" ht="22.8" customHeight="1">
      <c r="A174" s="12"/>
      <c r="B174" s="201"/>
      <c r="C174" s="202"/>
      <c r="D174" s="203" t="s">
        <v>74</v>
      </c>
      <c r="E174" s="215" t="s">
        <v>84</v>
      </c>
      <c r="F174" s="215" t="s">
        <v>327</v>
      </c>
      <c r="G174" s="202"/>
      <c r="H174" s="202"/>
      <c r="I174" s="205"/>
      <c r="J174" s="216">
        <f>BK174</f>
        <v>0</v>
      </c>
      <c r="K174" s="202"/>
      <c r="L174" s="207"/>
      <c r="M174" s="208"/>
      <c r="N174" s="209"/>
      <c r="O174" s="209"/>
      <c r="P174" s="210">
        <f>SUM(P175:P244)</f>
        <v>0</v>
      </c>
      <c r="Q174" s="209"/>
      <c r="R174" s="210">
        <f>SUM(R175:R244)</f>
        <v>14.262166499999999</v>
      </c>
      <c r="S174" s="209"/>
      <c r="T174" s="211">
        <f>SUM(T175:T244)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2" t="s">
        <v>82</v>
      </c>
      <c r="AT174" s="213" t="s">
        <v>74</v>
      </c>
      <c r="AU174" s="213" t="s">
        <v>82</v>
      </c>
      <c r="AY174" s="212" t="s">
        <v>262</v>
      </c>
      <c r="BK174" s="214">
        <f>SUM(BK175:BK244)</f>
        <v>0</v>
      </c>
    </row>
    <row r="175" s="2" customFormat="1" ht="21.75" customHeight="1">
      <c r="A175" s="40"/>
      <c r="B175" s="41"/>
      <c r="C175" s="217" t="s">
        <v>328</v>
      </c>
      <c r="D175" s="217" t="s">
        <v>264</v>
      </c>
      <c r="E175" s="218" t="s">
        <v>329</v>
      </c>
      <c r="F175" s="219" t="s">
        <v>330</v>
      </c>
      <c r="G175" s="220" t="s">
        <v>137</v>
      </c>
      <c r="H175" s="221">
        <v>0.79000000000000004</v>
      </c>
      <c r="I175" s="222"/>
      <c r="J175" s="223">
        <f>ROUND(I175*H175,2)</f>
        <v>0</v>
      </c>
      <c r="K175" s="219" t="s">
        <v>267</v>
      </c>
      <c r="L175" s="46"/>
      <c r="M175" s="224" t="s">
        <v>19</v>
      </c>
      <c r="N175" s="225" t="s">
        <v>46</v>
      </c>
      <c r="O175" s="86"/>
      <c r="P175" s="226">
        <f>O175*H175</f>
        <v>0</v>
      </c>
      <c r="Q175" s="226">
        <v>2.1600000000000001</v>
      </c>
      <c r="R175" s="226">
        <f>Q175*H175</f>
        <v>1.7064000000000001</v>
      </c>
      <c r="S175" s="226">
        <v>0</v>
      </c>
      <c r="T175" s="227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8" t="s">
        <v>268</v>
      </c>
      <c r="AT175" s="228" t="s">
        <v>264</v>
      </c>
      <c r="AU175" s="228" t="s">
        <v>84</v>
      </c>
      <c r="AY175" s="19" t="s">
        <v>262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9" t="s">
        <v>82</v>
      </c>
      <c r="BK175" s="229">
        <f>ROUND(I175*H175,2)</f>
        <v>0</v>
      </c>
      <c r="BL175" s="19" t="s">
        <v>268</v>
      </c>
      <c r="BM175" s="228" t="s">
        <v>331</v>
      </c>
    </row>
    <row r="176" s="2" customFormat="1">
      <c r="A176" s="40"/>
      <c r="B176" s="41"/>
      <c r="C176" s="42"/>
      <c r="D176" s="230" t="s">
        <v>270</v>
      </c>
      <c r="E176" s="42"/>
      <c r="F176" s="231" t="s">
        <v>332</v>
      </c>
      <c r="G176" s="42"/>
      <c r="H176" s="42"/>
      <c r="I176" s="232"/>
      <c r="J176" s="42"/>
      <c r="K176" s="42"/>
      <c r="L176" s="46"/>
      <c r="M176" s="233"/>
      <c r="N176" s="234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270</v>
      </c>
      <c r="AU176" s="19" t="s">
        <v>84</v>
      </c>
    </row>
    <row r="177" s="13" customFormat="1">
      <c r="A177" s="13"/>
      <c r="B177" s="235"/>
      <c r="C177" s="236"/>
      <c r="D177" s="237" t="s">
        <v>272</v>
      </c>
      <c r="E177" s="238" t="s">
        <v>19</v>
      </c>
      <c r="F177" s="239" t="s">
        <v>273</v>
      </c>
      <c r="G177" s="236"/>
      <c r="H177" s="238" t="s">
        <v>19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5" t="s">
        <v>272</v>
      </c>
      <c r="AU177" s="245" t="s">
        <v>84</v>
      </c>
      <c r="AV177" s="13" t="s">
        <v>82</v>
      </c>
      <c r="AW177" s="13" t="s">
        <v>34</v>
      </c>
      <c r="AX177" s="13" t="s">
        <v>75</v>
      </c>
      <c r="AY177" s="245" t="s">
        <v>262</v>
      </c>
    </row>
    <row r="178" s="13" customFormat="1">
      <c r="A178" s="13"/>
      <c r="B178" s="235"/>
      <c r="C178" s="236"/>
      <c r="D178" s="237" t="s">
        <v>272</v>
      </c>
      <c r="E178" s="238" t="s">
        <v>19</v>
      </c>
      <c r="F178" s="239" t="s">
        <v>333</v>
      </c>
      <c r="G178" s="236"/>
      <c r="H178" s="238" t="s">
        <v>19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5" t="s">
        <v>272</v>
      </c>
      <c r="AU178" s="245" t="s">
        <v>84</v>
      </c>
      <c r="AV178" s="13" t="s">
        <v>82</v>
      </c>
      <c r="AW178" s="13" t="s">
        <v>34</v>
      </c>
      <c r="AX178" s="13" t="s">
        <v>75</v>
      </c>
      <c r="AY178" s="245" t="s">
        <v>262</v>
      </c>
    </row>
    <row r="179" s="13" customFormat="1">
      <c r="A179" s="13"/>
      <c r="B179" s="235"/>
      <c r="C179" s="236"/>
      <c r="D179" s="237" t="s">
        <v>272</v>
      </c>
      <c r="E179" s="238" t="s">
        <v>19</v>
      </c>
      <c r="F179" s="239" t="s">
        <v>334</v>
      </c>
      <c r="G179" s="236"/>
      <c r="H179" s="238" t="s">
        <v>19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272</v>
      </c>
      <c r="AU179" s="245" t="s">
        <v>84</v>
      </c>
      <c r="AV179" s="13" t="s">
        <v>82</v>
      </c>
      <c r="AW179" s="13" t="s">
        <v>34</v>
      </c>
      <c r="AX179" s="13" t="s">
        <v>75</v>
      </c>
      <c r="AY179" s="245" t="s">
        <v>262</v>
      </c>
    </row>
    <row r="180" s="13" customFormat="1">
      <c r="A180" s="13"/>
      <c r="B180" s="235"/>
      <c r="C180" s="236"/>
      <c r="D180" s="237" t="s">
        <v>272</v>
      </c>
      <c r="E180" s="238" t="s">
        <v>19</v>
      </c>
      <c r="F180" s="239" t="s">
        <v>335</v>
      </c>
      <c r="G180" s="236"/>
      <c r="H180" s="238" t="s">
        <v>19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5" t="s">
        <v>272</v>
      </c>
      <c r="AU180" s="245" t="s">
        <v>84</v>
      </c>
      <c r="AV180" s="13" t="s">
        <v>82</v>
      </c>
      <c r="AW180" s="13" t="s">
        <v>34</v>
      </c>
      <c r="AX180" s="13" t="s">
        <v>75</v>
      </c>
      <c r="AY180" s="245" t="s">
        <v>262</v>
      </c>
    </row>
    <row r="181" s="13" customFormat="1">
      <c r="A181" s="13"/>
      <c r="B181" s="235"/>
      <c r="C181" s="236"/>
      <c r="D181" s="237" t="s">
        <v>272</v>
      </c>
      <c r="E181" s="238" t="s">
        <v>19</v>
      </c>
      <c r="F181" s="239" t="s">
        <v>275</v>
      </c>
      <c r="G181" s="236"/>
      <c r="H181" s="238" t="s">
        <v>19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5" t="s">
        <v>272</v>
      </c>
      <c r="AU181" s="245" t="s">
        <v>84</v>
      </c>
      <c r="AV181" s="13" t="s">
        <v>82</v>
      </c>
      <c r="AW181" s="13" t="s">
        <v>34</v>
      </c>
      <c r="AX181" s="13" t="s">
        <v>75</v>
      </c>
      <c r="AY181" s="245" t="s">
        <v>262</v>
      </c>
    </row>
    <row r="182" s="14" customFormat="1">
      <c r="A182" s="14"/>
      <c r="B182" s="246"/>
      <c r="C182" s="247"/>
      <c r="D182" s="237" t="s">
        <v>272</v>
      </c>
      <c r="E182" s="248" t="s">
        <v>19</v>
      </c>
      <c r="F182" s="249" t="s">
        <v>336</v>
      </c>
      <c r="G182" s="247"/>
      <c r="H182" s="250">
        <v>0.79000000000000004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6" t="s">
        <v>272</v>
      </c>
      <c r="AU182" s="256" t="s">
        <v>84</v>
      </c>
      <c r="AV182" s="14" t="s">
        <v>84</v>
      </c>
      <c r="AW182" s="14" t="s">
        <v>34</v>
      </c>
      <c r="AX182" s="14" t="s">
        <v>75</v>
      </c>
      <c r="AY182" s="256" t="s">
        <v>262</v>
      </c>
    </row>
    <row r="183" s="15" customFormat="1">
      <c r="A183" s="15"/>
      <c r="B183" s="257"/>
      <c r="C183" s="258"/>
      <c r="D183" s="237" t="s">
        <v>272</v>
      </c>
      <c r="E183" s="259" t="s">
        <v>19</v>
      </c>
      <c r="F183" s="260" t="s">
        <v>278</v>
      </c>
      <c r="G183" s="258"/>
      <c r="H183" s="261">
        <v>0.79000000000000004</v>
      </c>
      <c r="I183" s="262"/>
      <c r="J183" s="258"/>
      <c r="K183" s="258"/>
      <c r="L183" s="263"/>
      <c r="M183" s="264"/>
      <c r="N183" s="265"/>
      <c r="O183" s="265"/>
      <c r="P183" s="265"/>
      <c r="Q183" s="265"/>
      <c r="R183" s="265"/>
      <c r="S183" s="265"/>
      <c r="T183" s="266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67" t="s">
        <v>272</v>
      </c>
      <c r="AU183" s="267" t="s">
        <v>84</v>
      </c>
      <c r="AV183" s="15" t="s">
        <v>268</v>
      </c>
      <c r="AW183" s="15" t="s">
        <v>34</v>
      </c>
      <c r="AX183" s="15" t="s">
        <v>82</v>
      </c>
      <c r="AY183" s="267" t="s">
        <v>262</v>
      </c>
    </row>
    <row r="184" s="2" customFormat="1" ht="16.5" customHeight="1">
      <c r="A184" s="40"/>
      <c r="B184" s="41"/>
      <c r="C184" s="217" t="s">
        <v>337</v>
      </c>
      <c r="D184" s="217" t="s">
        <v>264</v>
      </c>
      <c r="E184" s="218" t="s">
        <v>338</v>
      </c>
      <c r="F184" s="219" t="s">
        <v>339</v>
      </c>
      <c r="G184" s="220" t="s">
        <v>137</v>
      </c>
      <c r="H184" s="221">
        <v>1.2629999999999999</v>
      </c>
      <c r="I184" s="222"/>
      <c r="J184" s="223">
        <f>ROUND(I184*H184,2)</f>
        <v>0</v>
      </c>
      <c r="K184" s="219" t="s">
        <v>267</v>
      </c>
      <c r="L184" s="46"/>
      <c r="M184" s="224" t="s">
        <v>19</v>
      </c>
      <c r="N184" s="225" t="s">
        <v>46</v>
      </c>
      <c r="O184" s="86"/>
      <c r="P184" s="226">
        <f>O184*H184</f>
        <v>0</v>
      </c>
      <c r="Q184" s="226">
        <v>2.2563399999999998</v>
      </c>
      <c r="R184" s="226">
        <f>Q184*H184</f>
        <v>2.8497574199999995</v>
      </c>
      <c r="S184" s="226">
        <v>0</v>
      </c>
      <c r="T184" s="22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8" t="s">
        <v>268</v>
      </c>
      <c r="AT184" s="228" t="s">
        <v>264</v>
      </c>
      <c r="AU184" s="228" t="s">
        <v>84</v>
      </c>
      <c r="AY184" s="19" t="s">
        <v>262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9" t="s">
        <v>82</v>
      </c>
      <c r="BK184" s="229">
        <f>ROUND(I184*H184,2)</f>
        <v>0</v>
      </c>
      <c r="BL184" s="19" t="s">
        <v>268</v>
      </c>
      <c r="BM184" s="228" t="s">
        <v>340</v>
      </c>
    </row>
    <row r="185" s="2" customFormat="1">
      <c r="A185" s="40"/>
      <c r="B185" s="41"/>
      <c r="C185" s="42"/>
      <c r="D185" s="230" t="s">
        <v>270</v>
      </c>
      <c r="E185" s="42"/>
      <c r="F185" s="231" t="s">
        <v>341</v>
      </c>
      <c r="G185" s="42"/>
      <c r="H185" s="42"/>
      <c r="I185" s="232"/>
      <c r="J185" s="42"/>
      <c r="K185" s="42"/>
      <c r="L185" s="46"/>
      <c r="M185" s="233"/>
      <c r="N185" s="234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270</v>
      </c>
      <c r="AU185" s="19" t="s">
        <v>84</v>
      </c>
    </row>
    <row r="186" s="13" customFormat="1">
      <c r="A186" s="13"/>
      <c r="B186" s="235"/>
      <c r="C186" s="236"/>
      <c r="D186" s="237" t="s">
        <v>272</v>
      </c>
      <c r="E186" s="238" t="s">
        <v>19</v>
      </c>
      <c r="F186" s="239" t="s">
        <v>273</v>
      </c>
      <c r="G186" s="236"/>
      <c r="H186" s="238" t="s">
        <v>19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5" t="s">
        <v>272</v>
      </c>
      <c r="AU186" s="245" t="s">
        <v>84</v>
      </c>
      <c r="AV186" s="13" t="s">
        <v>82</v>
      </c>
      <c r="AW186" s="13" t="s">
        <v>34</v>
      </c>
      <c r="AX186" s="13" t="s">
        <v>75</v>
      </c>
      <c r="AY186" s="245" t="s">
        <v>262</v>
      </c>
    </row>
    <row r="187" s="13" customFormat="1">
      <c r="A187" s="13"/>
      <c r="B187" s="235"/>
      <c r="C187" s="236"/>
      <c r="D187" s="237" t="s">
        <v>272</v>
      </c>
      <c r="E187" s="238" t="s">
        <v>19</v>
      </c>
      <c r="F187" s="239" t="s">
        <v>333</v>
      </c>
      <c r="G187" s="236"/>
      <c r="H187" s="238" t="s">
        <v>19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5" t="s">
        <v>272</v>
      </c>
      <c r="AU187" s="245" t="s">
        <v>84</v>
      </c>
      <c r="AV187" s="13" t="s">
        <v>82</v>
      </c>
      <c r="AW187" s="13" t="s">
        <v>34</v>
      </c>
      <c r="AX187" s="13" t="s">
        <v>75</v>
      </c>
      <c r="AY187" s="245" t="s">
        <v>262</v>
      </c>
    </row>
    <row r="188" s="13" customFormat="1">
      <c r="A188" s="13"/>
      <c r="B188" s="235"/>
      <c r="C188" s="236"/>
      <c r="D188" s="237" t="s">
        <v>272</v>
      </c>
      <c r="E188" s="238" t="s">
        <v>19</v>
      </c>
      <c r="F188" s="239" t="s">
        <v>334</v>
      </c>
      <c r="G188" s="236"/>
      <c r="H188" s="238" t="s">
        <v>19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5" t="s">
        <v>272</v>
      </c>
      <c r="AU188" s="245" t="s">
        <v>84</v>
      </c>
      <c r="AV188" s="13" t="s">
        <v>82</v>
      </c>
      <c r="AW188" s="13" t="s">
        <v>34</v>
      </c>
      <c r="AX188" s="13" t="s">
        <v>75</v>
      </c>
      <c r="AY188" s="245" t="s">
        <v>262</v>
      </c>
    </row>
    <row r="189" s="13" customFormat="1">
      <c r="A189" s="13"/>
      <c r="B189" s="235"/>
      <c r="C189" s="236"/>
      <c r="D189" s="237" t="s">
        <v>272</v>
      </c>
      <c r="E189" s="238" t="s">
        <v>19</v>
      </c>
      <c r="F189" s="239" t="s">
        <v>335</v>
      </c>
      <c r="G189" s="236"/>
      <c r="H189" s="238" t="s">
        <v>19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272</v>
      </c>
      <c r="AU189" s="245" t="s">
        <v>84</v>
      </c>
      <c r="AV189" s="13" t="s">
        <v>82</v>
      </c>
      <c r="AW189" s="13" t="s">
        <v>34</v>
      </c>
      <c r="AX189" s="13" t="s">
        <v>75</v>
      </c>
      <c r="AY189" s="245" t="s">
        <v>262</v>
      </c>
    </row>
    <row r="190" s="13" customFormat="1">
      <c r="A190" s="13"/>
      <c r="B190" s="235"/>
      <c r="C190" s="236"/>
      <c r="D190" s="237" t="s">
        <v>272</v>
      </c>
      <c r="E190" s="238" t="s">
        <v>19</v>
      </c>
      <c r="F190" s="239" t="s">
        <v>275</v>
      </c>
      <c r="G190" s="236"/>
      <c r="H190" s="238" t="s">
        <v>19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272</v>
      </c>
      <c r="AU190" s="245" t="s">
        <v>84</v>
      </c>
      <c r="AV190" s="13" t="s">
        <v>82</v>
      </c>
      <c r="AW190" s="13" t="s">
        <v>34</v>
      </c>
      <c r="AX190" s="13" t="s">
        <v>75</v>
      </c>
      <c r="AY190" s="245" t="s">
        <v>262</v>
      </c>
    </row>
    <row r="191" s="14" customFormat="1">
      <c r="A191" s="14"/>
      <c r="B191" s="246"/>
      <c r="C191" s="247"/>
      <c r="D191" s="237" t="s">
        <v>272</v>
      </c>
      <c r="E191" s="248" t="s">
        <v>19</v>
      </c>
      <c r="F191" s="249" t="s">
        <v>342</v>
      </c>
      <c r="G191" s="247"/>
      <c r="H191" s="250">
        <v>1.2629999999999999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6" t="s">
        <v>272</v>
      </c>
      <c r="AU191" s="256" t="s">
        <v>84</v>
      </c>
      <c r="AV191" s="14" t="s">
        <v>84</v>
      </c>
      <c r="AW191" s="14" t="s">
        <v>34</v>
      </c>
      <c r="AX191" s="14" t="s">
        <v>75</v>
      </c>
      <c r="AY191" s="256" t="s">
        <v>262</v>
      </c>
    </row>
    <row r="192" s="15" customFormat="1">
      <c r="A192" s="15"/>
      <c r="B192" s="257"/>
      <c r="C192" s="258"/>
      <c r="D192" s="237" t="s">
        <v>272</v>
      </c>
      <c r="E192" s="259" t="s">
        <v>19</v>
      </c>
      <c r="F192" s="260" t="s">
        <v>278</v>
      </c>
      <c r="G192" s="258"/>
      <c r="H192" s="261">
        <v>1.2629999999999999</v>
      </c>
      <c r="I192" s="262"/>
      <c r="J192" s="258"/>
      <c r="K192" s="258"/>
      <c r="L192" s="263"/>
      <c r="M192" s="264"/>
      <c r="N192" s="265"/>
      <c r="O192" s="265"/>
      <c r="P192" s="265"/>
      <c r="Q192" s="265"/>
      <c r="R192" s="265"/>
      <c r="S192" s="265"/>
      <c r="T192" s="266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7" t="s">
        <v>272</v>
      </c>
      <c r="AU192" s="267" t="s">
        <v>84</v>
      </c>
      <c r="AV192" s="15" t="s">
        <v>268</v>
      </c>
      <c r="AW192" s="15" t="s">
        <v>34</v>
      </c>
      <c r="AX192" s="15" t="s">
        <v>82</v>
      </c>
      <c r="AY192" s="267" t="s">
        <v>262</v>
      </c>
    </row>
    <row r="193" s="2" customFormat="1" ht="16.5" customHeight="1">
      <c r="A193" s="40"/>
      <c r="B193" s="41"/>
      <c r="C193" s="217" t="s">
        <v>343</v>
      </c>
      <c r="D193" s="217" t="s">
        <v>264</v>
      </c>
      <c r="E193" s="218" t="s">
        <v>344</v>
      </c>
      <c r="F193" s="219" t="s">
        <v>345</v>
      </c>
      <c r="G193" s="220" t="s">
        <v>116</v>
      </c>
      <c r="H193" s="221">
        <v>2.2480000000000002</v>
      </c>
      <c r="I193" s="222"/>
      <c r="J193" s="223">
        <f>ROUND(I193*H193,2)</f>
        <v>0</v>
      </c>
      <c r="K193" s="219" t="s">
        <v>267</v>
      </c>
      <c r="L193" s="46"/>
      <c r="M193" s="224" t="s">
        <v>19</v>
      </c>
      <c r="N193" s="225" t="s">
        <v>46</v>
      </c>
      <c r="O193" s="86"/>
      <c r="P193" s="226">
        <f>O193*H193</f>
        <v>0</v>
      </c>
      <c r="Q193" s="226">
        <v>0.00247</v>
      </c>
      <c r="R193" s="226">
        <f>Q193*H193</f>
        <v>0.0055525600000000007</v>
      </c>
      <c r="S193" s="226">
        <v>0</v>
      </c>
      <c r="T193" s="227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8" t="s">
        <v>268</v>
      </c>
      <c r="AT193" s="228" t="s">
        <v>264</v>
      </c>
      <c r="AU193" s="228" t="s">
        <v>84</v>
      </c>
      <c r="AY193" s="19" t="s">
        <v>262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9" t="s">
        <v>82</v>
      </c>
      <c r="BK193" s="229">
        <f>ROUND(I193*H193,2)</f>
        <v>0</v>
      </c>
      <c r="BL193" s="19" t="s">
        <v>268</v>
      </c>
      <c r="BM193" s="228" t="s">
        <v>346</v>
      </c>
    </row>
    <row r="194" s="2" customFormat="1">
      <c r="A194" s="40"/>
      <c r="B194" s="41"/>
      <c r="C194" s="42"/>
      <c r="D194" s="230" t="s">
        <v>270</v>
      </c>
      <c r="E194" s="42"/>
      <c r="F194" s="231" t="s">
        <v>347</v>
      </c>
      <c r="G194" s="42"/>
      <c r="H194" s="42"/>
      <c r="I194" s="232"/>
      <c r="J194" s="42"/>
      <c r="K194" s="42"/>
      <c r="L194" s="46"/>
      <c r="M194" s="233"/>
      <c r="N194" s="234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270</v>
      </c>
      <c r="AU194" s="19" t="s">
        <v>84</v>
      </c>
    </row>
    <row r="195" s="13" customFormat="1">
      <c r="A195" s="13"/>
      <c r="B195" s="235"/>
      <c r="C195" s="236"/>
      <c r="D195" s="237" t="s">
        <v>272</v>
      </c>
      <c r="E195" s="238" t="s">
        <v>19</v>
      </c>
      <c r="F195" s="239" t="s">
        <v>273</v>
      </c>
      <c r="G195" s="236"/>
      <c r="H195" s="238" t="s">
        <v>19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5" t="s">
        <v>272</v>
      </c>
      <c r="AU195" s="245" t="s">
        <v>84</v>
      </c>
      <c r="AV195" s="13" t="s">
        <v>82</v>
      </c>
      <c r="AW195" s="13" t="s">
        <v>34</v>
      </c>
      <c r="AX195" s="13" t="s">
        <v>75</v>
      </c>
      <c r="AY195" s="245" t="s">
        <v>262</v>
      </c>
    </row>
    <row r="196" s="13" customFormat="1">
      <c r="A196" s="13"/>
      <c r="B196" s="235"/>
      <c r="C196" s="236"/>
      <c r="D196" s="237" t="s">
        <v>272</v>
      </c>
      <c r="E196" s="238" t="s">
        <v>19</v>
      </c>
      <c r="F196" s="239" t="s">
        <v>333</v>
      </c>
      <c r="G196" s="236"/>
      <c r="H196" s="238" t="s">
        <v>19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5" t="s">
        <v>272</v>
      </c>
      <c r="AU196" s="245" t="s">
        <v>84</v>
      </c>
      <c r="AV196" s="13" t="s">
        <v>82</v>
      </c>
      <c r="AW196" s="13" t="s">
        <v>34</v>
      </c>
      <c r="AX196" s="13" t="s">
        <v>75</v>
      </c>
      <c r="AY196" s="245" t="s">
        <v>262</v>
      </c>
    </row>
    <row r="197" s="13" customFormat="1">
      <c r="A197" s="13"/>
      <c r="B197" s="235"/>
      <c r="C197" s="236"/>
      <c r="D197" s="237" t="s">
        <v>272</v>
      </c>
      <c r="E197" s="238" t="s">
        <v>19</v>
      </c>
      <c r="F197" s="239" t="s">
        <v>334</v>
      </c>
      <c r="G197" s="236"/>
      <c r="H197" s="238" t="s">
        <v>19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272</v>
      </c>
      <c r="AU197" s="245" t="s">
        <v>84</v>
      </c>
      <c r="AV197" s="13" t="s">
        <v>82</v>
      </c>
      <c r="AW197" s="13" t="s">
        <v>34</v>
      </c>
      <c r="AX197" s="13" t="s">
        <v>75</v>
      </c>
      <c r="AY197" s="245" t="s">
        <v>262</v>
      </c>
    </row>
    <row r="198" s="13" customFormat="1">
      <c r="A198" s="13"/>
      <c r="B198" s="235"/>
      <c r="C198" s="236"/>
      <c r="D198" s="237" t="s">
        <v>272</v>
      </c>
      <c r="E198" s="238" t="s">
        <v>19</v>
      </c>
      <c r="F198" s="239" t="s">
        <v>335</v>
      </c>
      <c r="G198" s="236"/>
      <c r="H198" s="238" t="s">
        <v>19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272</v>
      </c>
      <c r="AU198" s="245" t="s">
        <v>84</v>
      </c>
      <c r="AV198" s="13" t="s">
        <v>82</v>
      </c>
      <c r="AW198" s="13" t="s">
        <v>34</v>
      </c>
      <c r="AX198" s="13" t="s">
        <v>75</v>
      </c>
      <c r="AY198" s="245" t="s">
        <v>262</v>
      </c>
    </row>
    <row r="199" s="13" customFormat="1">
      <c r="A199" s="13"/>
      <c r="B199" s="235"/>
      <c r="C199" s="236"/>
      <c r="D199" s="237" t="s">
        <v>272</v>
      </c>
      <c r="E199" s="238" t="s">
        <v>19</v>
      </c>
      <c r="F199" s="239" t="s">
        <v>275</v>
      </c>
      <c r="G199" s="236"/>
      <c r="H199" s="238" t="s">
        <v>19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272</v>
      </c>
      <c r="AU199" s="245" t="s">
        <v>84</v>
      </c>
      <c r="AV199" s="13" t="s">
        <v>82</v>
      </c>
      <c r="AW199" s="13" t="s">
        <v>34</v>
      </c>
      <c r="AX199" s="13" t="s">
        <v>75</v>
      </c>
      <c r="AY199" s="245" t="s">
        <v>262</v>
      </c>
    </row>
    <row r="200" s="14" customFormat="1">
      <c r="A200" s="14"/>
      <c r="B200" s="246"/>
      <c r="C200" s="247"/>
      <c r="D200" s="237" t="s">
        <v>272</v>
      </c>
      <c r="E200" s="248" t="s">
        <v>19</v>
      </c>
      <c r="F200" s="249" t="s">
        <v>348</v>
      </c>
      <c r="G200" s="247"/>
      <c r="H200" s="250">
        <v>2.2480000000000002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6" t="s">
        <v>272</v>
      </c>
      <c r="AU200" s="256" t="s">
        <v>84</v>
      </c>
      <c r="AV200" s="14" t="s">
        <v>84</v>
      </c>
      <c r="AW200" s="14" t="s">
        <v>34</v>
      </c>
      <c r="AX200" s="14" t="s">
        <v>75</v>
      </c>
      <c r="AY200" s="256" t="s">
        <v>262</v>
      </c>
    </row>
    <row r="201" s="15" customFormat="1">
      <c r="A201" s="15"/>
      <c r="B201" s="257"/>
      <c r="C201" s="258"/>
      <c r="D201" s="237" t="s">
        <v>272</v>
      </c>
      <c r="E201" s="259" t="s">
        <v>19</v>
      </c>
      <c r="F201" s="260" t="s">
        <v>278</v>
      </c>
      <c r="G201" s="258"/>
      <c r="H201" s="261">
        <v>2.2480000000000002</v>
      </c>
      <c r="I201" s="262"/>
      <c r="J201" s="258"/>
      <c r="K201" s="258"/>
      <c r="L201" s="263"/>
      <c r="M201" s="264"/>
      <c r="N201" s="265"/>
      <c r="O201" s="265"/>
      <c r="P201" s="265"/>
      <c r="Q201" s="265"/>
      <c r="R201" s="265"/>
      <c r="S201" s="265"/>
      <c r="T201" s="266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7" t="s">
        <v>272</v>
      </c>
      <c r="AU201" s="267" t="s">
        <v>84</v>
      </c>
      <c r="AV201" s="15" t="s">
        <v>268</v>
      </c>
      <c r="AW201" s="15" t="s">
        <v>34</v>
      </c>
      <c r="AX201" s="15" t="s">
        <v>82</v>
      </c>
      <c r="AY201" s="267" t="s">
        <v>262</v>
      </c>
    </row>
    <row r="202" s="2" customFormat="1" ht="16.5" customHeight="1">
      <c r="A202" s="40"/>
      <c r="B202" s="41"/>
      <c r="C202" s="217" t="s">
        <v>349</v>
      </c>
      <c r="D202" s="217" t="s">
        <v>264</v>
      </c>
      <c r="E202" s="218" t="s">
        <v>350</v>
      </c>
      <c r="F202" s="219" t="s">
        <v>351</v>
      </c>
      <c r="G202" s="220" t="s">
        <v>116</v>
      </c>
      <c r="H202" s="221">
        <v>2.2480000000000002</v>
      </c>
      <c r="I202" s="222"/>
      <c r="J202" s="223">
        <f>ROUND(I202*H202,2)</f>
        <v>0</v>
      </c>
      <c r="K202" s="219" t="s">
        <v>267</v>
      </c>
      <c r="L202" s="46"/>
      <c r="M202" s="224" t="s">
        <v>19</v>
      </c>
      <c r="N202" s="225" t="s">
        <v>46</v>
      </c>
      <c r="O202" s="86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8" t="s">
        <v>268</v>
      </c>
      <c r="AT202" s="228" t="s">
        <v>264</v>
      </c>
      <c r="AU202" s="228" t="s">
        <v>84</v>
      </c>
      <c r="AY202" s="19" t="s">
        <v>262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9" t="s">
        <v>82</v>
      </c>
      <c r="BK202" s="229">
        <f>ROUND(I202*H202,2)</f>
        <v>0</v>
      </c>
      <c r="BL202" s="19" t="s">
        <v>268</v>
      </c>
      <c r="BM202" s="228" t="s">
        <v>352</v>
      </c>
    </row>
    <row r="203" s="2" customFormat="1">
      <c r="A203" s="40"/>
      <c r="B203" s="41"/>
      <c r="C203" s="42"/>
      <c r="D203" s="230" t="s">
        <v>270</v>
      </c>
      <c r="E203" s="42"/>
      <c r="F203" s="231" t="s">
        <v>353</v>
      </c>
      <c r="G203" s="42"/>
      <c r="H203" s="42"/>
      <c r="I203" s="232"/>
      <c r="J203" s="42"/>
      <c r="K203" s="42"/>
      <c r="L203" s="46"/>
      <c r="M203" s="233"/>
      <c r="N203" s="234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270</v>
      </c>
      <c r="AU203" s="19" t="s">
        <v>84</v>
      </c>
    </row>
    <row r="204" s="13" customFormat="1">
      <c r="A204" s="13"/>
      <c r="B204" s="235"/>
      <c r="C204" s="236"/>
      <c r="D204" s="237" t="s">
        <v>272</v>
      </c>
      <c r="E204" s="238" t="s">
        <v>19</v>
      </c>
      <c r="F204" s="239" t="s">
        <v>273</v>
      </c>
      <c r="G204" s="236"/>
      <c r="H204" s="238" t="s">
        <v>19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5" t="s">
        <v>272</v>
      </c>
      <c r="AU204" s="245" t="s">
        <v>84</v>
      </c>
      <c r="AV204" s="13" t="s">
        <v>82</v>
      </c>
      <c r="AW204" s="13" t="s">
        <v>34</v>
      </c>
      <c r="AX204" s="13" t="s">
        <v>75</v>
      </c>
      <c r="AY204" s="245" t="s">
        <v>262</v>
      </c>
    </row>
    <row r="205" s="13" customFormat="1">
      <c r="A205" s="13"/>
      <c r="B205" s="235"/>
      <c r="C205" s="236"/>
      <c r="D205" s="237" t="s">
        <v>272</v>
      </c>
      <c r="E205" s="238" t="s">
        <v>19</v>
      </c>
      <c r="F205" s="239" t="s">
        <v>333</v>
      </c>
      <c r="G205" s="236"/>
      <c r="H205" s="238" t="s">
        <v>19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5" t="s">
        <v>272</v>
      </c>
      <c r="AU205" s="245" t="s">
        <v>84</v>
      </c>
      <c r="AV205" s="13" t="s">
        <v>82</v>
      </c>
      <c r="AW205" s="13" t="s">
        <v>34</v>
      </c>
      <c r="AX205" s="13" t="s">
        <v>75</v>
      </c>
      <c r="AY205" s="245" t="s">
        <v>262</v>
      </c>
    </row>
    <row r="206" s="13" customFormat="1">
      <c r="A206" s="13"/>
      <c r="B206" s="235"/>
      <c r="C206" s="236"/>
      <c r="D206" s="237" t="s">
        <v>272</v>
      </c>
      <c r="E206" s="238" t="s">
        <v>19</v>
      </c>
      <c r="F206" s="239" t="s">
        <v>334</v>
      </c>
      <c r="G206" s="236"/>
      <c r="H206" s="238" t="s">
        <v>19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5" t="s">
        <v>272</v>
      </c>
      <c r="AU206" s="245" t="s">
        <v>84</v>
      </c>
      <c r="AV206" s="13" t="s">
        <v>82</v>
      </c>
      <c r="AW206" s="13" t="s">
        <v>34</v>
      </c>
      <c r="AX206" s="13" t="s">
        <v>75</v>
      </c>
      <c r="AY206" s="245" t="s">
        <v>262</v>
      </c>
    </row>
    <row r="207" s="13" customFormat="1">
      <c r="A207" s="13"/>
      <c r="B207" s="235"/>
      <c r="C207" s="236"/>
      <c r="D207" s="237" t="s">
        <v>272</v>
      </c>
      <c r="E207" s="238" t="s">
        <v>19</v>
      </c>
      <c r="F207" s="239" t="s">
        <v>335</v>
      </c>
      <c r="G207" s="236"/>
      <c r="H207" s="238" t="s">
        <v>19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5" t="s">
        <v>272</v>
      </c>
      <c r="AU207" s="245" t="s">
        <v>84</v>
      </c>
      <c r="AV207" s="13" t="s">
        <v>82</v>
      </c>
      <c r="AW207" s="13" t="s">
        <v>34</v>
      </c>
      <c r="AX207" s="13" t="s">
        <v>75</v>
      </c>
      <c r="AY207" s="245" t="s">
        <v>262</v>
      </c>
    </row>
    <row r="208" s="13" customFormat="1">
      <c r="A208" s="13"/>
      <c r="B208" s="235"/>
      <c r="C208" s="236"/>
      <c r="D208" s="237" t="s">
        <v>272</v>
      </c>
      <c r="E208" s="238" t="s">
        <v>19</v>
      </c>
      <c r="F208" s="239" t="s">
        <v>275</v>
      </c>
      <c r="G208" s="236"/>
      <c r="H208" s="238" t="s">
        <v>19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5" t="s">
        <v>272</v>
      </c>
      <c r="AU208" s="245" t="s">
        <v>84</v>
      </c>
      <c r="AV208" s="13" t="s">
        <v>82</v>
      </c>
      <c r="AW208" s="13" t="s">
        <v>34</v>
      </c>
      <c r="AX208" s="13" t="s">
        <v>75</v>
      </c>
      <c r="AY208" s="245" t="s">
        <v>262</v>
      </c>
    </row>
    <row r="209" s="14" customFormat="1">
      <c r="A209" s="14"/>
      <c r="B209" s="246"/>
      <c r="C209" s="247"/>
      <c r="D209" s="237" t="s">
        <v>272</v>
      </c>
      <c r="E209" s="248" t="s">
        <v>19</v>
      </c>
      <c r="F209" s="249" t="s">
        <v>348</v>
      </c>
      <c r="G209" s="247"/>
      <c r="H209" s="250">
        <v>2.2480000000000002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6" t="s">
        <v>272</v>
      </c>
      <c r="AU209" s="256" t="s">
        <v>84</v>
      </c>
      <c r="AV209" s="14" t="s">
        <v>84</v>
      </c>
      <c r="AW209" s="14" t="s">
        <v>34</v>
      </c>
      <c r="AX209" s="14" t="s">
        <v>75</v>
      </c>
      <c r="AY209" s="256" t="s">
        <v>262</v>
      </c>
    </row>
    <row r="210" s="15" customFormat="1">
      <c r="A210" s="15"/>
      <c r="B210" s="257"/>
      <c r="C210" s="258"/>
      <c r="D210" s="237" t="s">
        <v>272</v>
      </c>
      <c r="E210" s="259" t="s">
        <v>19</v>
      </c>
      <c r="F210" s="260" t="s">
        <v>278</v>
      </c>
      <c r="G210" s="258"/>
      <c r="H210" s="261">
        <v>2.2480000000000002</v>
      </c>
      <c r="I210" s="262"/>
      <c r="J210" s="258"/>
      <c r="K210" s="258"/>
      <c r="L210" s="263"/>
      <c r="M210" s="264"/>
      <c r="N210" s="265"/>
      <c r="O210" s="265"/>
      <c r="P210" s="265"/>
      <c r="Q210" s="265"/>
      <c r="R210" s="265"/>
      <c r="S210" s="265"/>
      <c r="T210" s="266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7" t="s">
        <v>272</v>
      </c>
      <c r="AU210" s="267" t="s">
        <v>84</v>
      </c>
      <c r="AV210" s="15" t="s">
        <v>268</v>
      </c>
      <c r="AW210" s="15" t="s">
        <v>34</v>
      </c>
      <c r="AX210" s="15" t="s">
        <v>82</v>
      </c>
      <c r="AY210" s="267" t="s">
        <v>262</v>
      </c>
    </row>
    <row r="211" s="2" customFormat="1" ht="16.5" customHeight="1">
      <c r="A211" s="40"/>
      <c r="B211" s="41"/>
      <c r="C211" s="217" t="s">
        <v>354</v>
      </c>
      <c r="D211" s="217" t="s">
        <v>264</v>
      </c>
      <c r="E211" s="218" t="s">
        <v>355</v>
      </c>
      <c r="F211" s="219" t="s">
        <v>356</v>
      </c>
      <c r="G211" s="220" t="s">
        <v>318</v>
      </c>
      <c r="H211" s="221">
        <v>0.087999999999999995</v>
      </c>
      <c r="I211" s="222"/>
      <c r="J211" s="223">
        <f>ROUND(I211*H211,2)</f>
        <v>0</v>
      </c>
      <c r="K211" s="219" t="s">
        <v>267</v>
      </c>
      <c r="L211" s="46"/>
      <c r="M211" s="224" t="s">
        <v>19</v>
      </c>
      <c r="N211" s="225" t="s">
        <v>46</v>
      </c>
      <c r="O211" s="86"/>
      <c r="P211" s="226">
        <f>O211*H211</f>
        <v>0</v>
      </c>
      <c r="Q211" s="226">
        <v>1.06277</v>
      </c>
      <c r="R211" s="226">
        <f>Q211*H211</f>
        <v>0.093523759999999997</v>
      </c>
      <c r="S211" s="226">
        <v>0</v>
      </c>
      <c r="T211" s="22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8" t="s">
        <v>268</v>
      </c>
      <c r="AT211" s="228" t="s">
        <v>264</v>
      </c>
      <c r="AU211" s="228" t="s">
        <v>84</v>
      </c>
      <c r="AY211" s="19" t="s">
        <v>262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9" t="s">
        <v>82</v>
      </c>
      <c r="BK211" s="229">
        <f>ROUND(I211*H211,2)</f>
        <v>0</v>
      </c>
      <c r="BL211" s="19" t="s">
        <v>268</v>
      </c>
      <c r="BM211" s="228" t="s">
        <v>357</v>
      </c>
    </row>
    <row r="212" s="2" customFormat="1">
      <c r="A212" s="40"/>
      <c r="B212" s="41"/>
      <c r="C212" s="42"/>
      <c r="D212" s="230" t="s">
        <v>270</v>
      </c>
      <c r="E212" s="42"/>
      <c r="F212" s="231" t="s">
        <v>358</v>
      </c>
      <c r="G212" s="42"/>
      <c r="H212" s="42"/>
      <c r="I212" s="232"/>
      <c r="J212" s="42"/>
      <c r="K212" s="42"/>
      <c r="L212" s="46"/>
      <c r="M212" s="233"/>
      <c r="N212" s="234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270</v>
      </c>
      <c r="AU212" s="19" t="s">
        <v>84</v>
      </c>
    </row>
    <row r="213" s="13" customFormat="1">
      <c r="A213" s="13"/>
      <c r="B213" s="235"/>
      <c r="C213" s="236"/>
      <c r="D213" s="237" t="s">
        <v>272</v>
      </c>
      <c r="E213" s="238" t="s">
        <v>19</v>
      </c>
      <c r="F213" s="239" t="s">
        <v>273</v>
      </c>
      <c r="G213" s="236"/>
      <c r="H213" s="238" t="s">
        <v>19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5" t="s">
        <v>272</v>
      </c>
      <c r="AU213" s="245" t="s">
        <v>84</v>
      </c>
      <c r="AV213" s="13" t="s">
        <v>82</v>
      </c>
      <c r="AW213" s="13" t="s">
        <v>34</v>
      </c>
      <c r="AX213" s="13" t="s">
        <v>75</v>
      </c>
      <c r="AY213" s="245" t="s">
        <v>262</v>
      </c>
    </row>
    <row r="214" s="13" customFormat="1">
      <c r="A214" s="13"/>
      <c r="B214" s="235"/>
      <c r="C214" s="236"/>
      <c r="D214" s="237" t="s">
        <v>272</v>
      </c>
      <c r="E214" s="238" t="s">
        <v>19</v>
      </c>
      <c r="F214" s="239" t="s">
        <v>333</v>
      </c>
      <c r="G214" s="236"/>
      <c r="H214" s="238" t="s">
        <v>19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5" t="s">
        <v>272</v>
      </c>
      <c r="AU214" s="245" t="s">
        <v>84</v>
      </c>
      <c r="AV214" s="13" t="s">
        <v>82</v>
      </c>
      <c r="AW214" s="13" t="s">
        <v>34</v>
      </c>
      <c r="AX214" s="13" t="s">
        <v>75</v>
      </c>
      <c r="AY214" s="245" t="s">
        <v>262</v>
      </c>
    </row>
    <row r="215" s="13" customFormat="1">
      <c r="A215" s="13"/>
      <c r="B215" s="235"/>
      <c r="C215" s="236"/>
      <c r="D215" s="237" t="s">
        <v>272</v>
      </c>
      <c r="E215" s="238" t="s">
        <v>19</v>
      </c>
      <c r="F215" s="239" t="s">
        <v>334</v>
      </c>
      <c r="G215" s="236"/>
      <c r="H215" s="238" t="s">
        <v>19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272</v>
      </c>
      <c r="AU215" s="245" t="s">
        <v>84</v>
      </c>
      <c r="AV215" s="13" t="s">
        <v>82</v>
      </c>
      <c r="AW215" s="13" t="s">
        <v>34</v>
      </c>
      <c r="AX215" s="13" t="s">
        <v>75</v>
      </c>
      <c r="AY215" s="245" t="s">
        <v>262</v>
      </c>
    </row>
    <row r="216" s="13" customFormat="1">
      <c r="A216" s="13"/>
      <c r="B216" s="235"/>
      <c r="C216" s="236"/>
      <c r="D216" s="237" t="s">
        <v>272</v>
      </c>
      <c r="E216" s="238" t="s">
        <v>19</v>
      </c>
      <c r="F216" s="239" t="s">
        <v>335</v>
      </c>
      <c r="G216" s="236"/>
      <c r="H216" s="238" t="s">
        <v>19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272</v>
      </c>
      <c r="AU216" s="245" t="s">
        <v>84</v>
      </c>
      <c r="AV216" s="13" t="s">
        <v>82</v>
      </c>
      <c r="AW216" s="13" t="s">
        <v>34</v>
      </c>
      <c r="AX216" s="13" t="s">
        <v>75</v>
      </c>
      <c r="AY216" s="245" t="s">
        <v>262</v>
      </c>
    </row>
    <row r="217" s="13" customFormat="1">
      <c r="A217" s="13"/>
      <c r="B217" s="235"/>
      <c r="C217" s="236"/>
      <c r="D217" s="237" t="s">
        <v>272</v>
      </c>
      <c r="E217" s="238" t="s">
        <v>19</v>
      </c>
      <c r="F217" s="239" t="s">
        <v>275</v>
      </c>
      <c r="G217" s="236"/>
      <c r="H217" s="238" t="s">
        <v>19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5" t="s">
        <v>272</v>
      </c>
      <c r="AU217" s="245" t="s">
        <v>84</v>
      </c>
      <c r="AV217" s="13" t="s">
        <v>82</v>
      </c>
      <c r="AW217" s="13" t="s">
        <v>34</v>
      </c>
      <c r="AX217" s="13" t="s">
        <v>75</v>
      </c>
      <c r="AY217" s="245" t="s">
        <v>262</v>
      </c>
    </row>
    <row r="218" s="13" customFormat="1">
      <c r="A218" s="13"/>
      <c r="B218" s="235"/>
      <c r="C218" s="236"/>
      <c r="D218" s="237" t="s">
        <v>272</v>
      </c>
      <c r="E218" s="238" t="s">
        <v>19</v>
      </c>
      <c r="F218" s="239" t="s">
        <v>359</v>
      </c>
      <c r="G218" s="236"/>
      <c r="H218" s="238" t="s">
        <v>19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5" t="s">
        <v>272</v>
      </c>
      <c r="AU218" s="245" t="s">
        <v>84</v>
      </c>
      <c r="AV218" s="13" t="s">
        <v>82</v>
      </c>
      <c r="AW218" s="13" t="s">
        <v>34</v>
      </c>
      <c r="AX218" s="13" t="s">
        <v>75</v>
      </c>
      <c r="AY218" s="245" t="s">
        <v>262</v>
      </c>
    </row>
    <row r="219" s="14" customFormat="1">
      <c r="A219" s="14"/>
      <c r="B219" s="246"/>
      <c r="C219" s="247"/>
      <c r="D219" s="237" t="s">
        <v>272</v>
      </c>
      <c r="E219" s="248" t="s">
        <v>19</v>
      </c>
      <c r="F219" s="249" t="s">
        <v>360</v>
      </c>
      <c r="G219" s="247"/>
      <c r="H219" s="250">
        <v>0.087999999999999995</v>
      </c>
      <c r="I219" s="251"/>
      <c r="J219" s="247"/>
      <c r="K219" s="247"/>
      <c r="L219" s="252"/>
      <c r="M219" s="253"/>
      <c r="N219" s="254"/>
      <c r="O219" s="254"/>
      <c r="P219" s="254"/>
      <c r="Q219" s="254"/>
      <c r="R219" s="254"/>
      <c r="S219" s="254"/>
      <c r="T219" s="25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6" t="s">
        <v>272</v>
      </c>
      <c r="AU219" s="256" t="s">
        <v>84</v>
      </c>
      <c r="AV219" s="14" t="s">
        <v>84</v>
      </c>
      <c r="AW219" s="14" t="s">
        <v>34</v>
      </c>
      <c r="AX219" s="14" t="s">
        <v>75</v>
      </c>
      <c r="AY219" s="256" t="s">
        <v>262</v>
      </c>
    </row>
    <row r="220" s="15" customFormat="1">
      <c r="A220" s="15"/>
      <c r="B220" s="257"/>
      <c r="C220" s="258"/>
      <c r="D220" s="237" t="s">
        <v>272</v>
      </c>
      <c r="E220" s="259" t="s">
        <v>19</v>
      </c>
      <c r="F220" s="260" t="s">
        <v>278</v>
      </c>
      <c r="G220" s="258"/>
      <c r="H220" s="261">
        <v>0.087999999999999995</v>
      </c>
      <c r="I220" s="262"/>
      <c r="J220" s="258"/>
      <c r="K220" s="258"/>
      <c r="L220" s="263"/>
      <c r="M220" s="264"/>
      <c r="N220" s="265"/>
      <c r="O220" s="265"/>
      <c r="P220" s="265"/>
      <c r="Q220" s="265"/>
      <c r="R220" s="265"/>
      <c r="S220" s="265"/>
      <c r="T220" s="266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7" t="s">
        <v>272</v>
      </c>
      <c r="AU220" s="267" t="s">
        <v>84</v>
      </c>
      <c r="AV220" s="15" t="s">
        <v>268</v>
      </c>
      <c r="AW220" s="15" t="s">
        <v>34</v>
      </c>
      <c r="AX220" s="15" t="s">
        <v>82</v>
      </c>
      <c r="AY220" s="267" t="s">
        <v>262</v>
      </c>
    </row>
    <row r="221" s="2" customFormat="1" ht="16.5" customHeight="1">
      <c r="A221" s="40"/>
      <c r="B221" s="41"/>
      <c r="C221" s="217" t="s">
        <v>8</v>
      </c>
      <c r="D221" s="217" t="s">
        <v>264</v>
      </c>
      <c r="E221" s="218" t="s">
        <v>361</v>
      </c>
      <c r="F221" s="219" t="s">
        <v>362</v>
      </c>
      <c r="G221" s="220" t="s">
        <v>137</v>
      </c>
      <c r="H221" s="221">
        <v>3.714</v>
      </c>
      <c r="I221" s="222"/>
      <c r="J221" s="223">
        <f>ROUND(I221*H221,2)</f>
        <v>0</v>
      </c>
      <c r="K221" s="219" t="s">
        <v>267</v>
      </c>
      <c r="L221" s="46"/>
      <c r="M221" s="224" t="s">
        <v>19</v>
      </c>
      <c r="N221" s="225" t="s">
        <v>46</v>
      </c>
      <c r="O221" s="86"/>
      <c r="P221" s="226">
        <f>O221*H221</f>
        <v>0</v>
      </c>
      <c r="Q221" s="226">
        <v>2.2563399999999998</v>
      </c>
      <c r="R221" s="226">
        <f>Q221*H221</f>
        <v>8.380046759999999</v>
      </c>
      <c r="S221" s="226">
        <v>0</v>
      </c>
      <c r="T221" s="227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28" t="s">
        <v>268</v>
      </c>
      <c r="AT221" s="228" t="s">
        <v>264</v>
      </c>
      <c r="AU221" s="228" t="s">
        <v>84</v>
      </c>
      <c r="AY221" s="19" t="s">
        <v>262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9" t="s">
        <v>82</v>
      </c>
      <c r="BK221" s="229">
        <f>ROUND(I221*H221,2)</f>
        <v>0</v>
      </c>
      <c r="BL221" s="19" t="s">
        <v>268</v>
      </c>
      <c r="BM221" s="228" t="s">
        <v>363</v>
      </c>
    </row>
    <row r="222" s="2" customFormat="1">
      <c r="A222" s="40"/>
      <c r="B222" s="41"/>
      <c r="C222" s="42"/>
      <c r="D222" s="230" t="s">
        <v>270</v>
      </c>
      <c r="E222" s="42"/>
      <c r="F222" s="231" t="s">
        <v>364</v>
      </c>
      <c r="G222" s="42"/>
      <c r="H222" s="42"/>
      <c r="I222" s="232"/>
      <c r="J222" s="42"/>
      <c r="K222" s="42"/>
      <c r="L222" s="46"/>
      <c r="M222" s="233"/>
      <c r="N222" s="234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270</v>
      </c>
      <c r="AU222" s="19" t="s">
        <v>84</v>
      </c>
    </row>
    <row r="223" s="13" customFormat="1">
      <c r="A223" s="13"/>
      <c r="B223" s="235"/>
      <c r="C223" s="236"/>
      <c r="D223" s="237" t="s">
        <v>272</v>
      </c>
      <c r="E223" s="238" t="s">
        <v>19</v>
      </c>
      <c r="F223" s="239" t="s">
        <v>273</v>
      </c>
      <c r="G223" s="236"/>
      <c r="H223" s="238" t="s">
        <v>19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5" t="s">
        <v>272</v>
      </c>
      <c r="AU223" s="245" t="s">
        <v>84</v>
      </c>
      <c r="AV223" s="13" t="s">
        <v>82</v>
      </c>
      <c r="AW223" s="13" t="s">
        <v>34</v>
      </c>
      <c r="AX223" s="13" t="s">
        <v>75</v>
      </c>
      <c r="AY223" s="245" t="s">
        <v>262</v>
      </c>
    </row>
    <row r="224" s="13" customFormat="1">
      <c r="A224" s="13"/>
      <c r="B224" s="235"/>
      <c r="C224" s="236"/>
      <c r="D224" s="237" t="s">
        <v>272</v>
      </c>
      <c r="E224" s="238" t="s">
        <v>19</v>
      </c>
      <c r="F224" s="239" t="s">
        <v>333</v>
      </c>
      <c r="G224" s="236"/>
      <c r="H224" s="238" t="s">
        <v>19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5" t="s">
        <v>272</v>
      </c>
      <c r="AU224" s="245" t="s">
        <v>84</v>
      </c>
      <c r="AV224" s="13" t="s">
        <v>82</v>
      </c>
      <c r="AW224" s="13" t="s">
        <v>34</v>
      </c>
      <c r="AX224" s="13" t="s">
        <v>75</v>
      </c>
      <c r="AY224" s="245" t="s">
        <v>262</v>
      </c>
    </row>
    <row r="225" s="13" customFormat="1">
      <c r="A225" s="13"/>
      <c r="B225" s="235"/>
      <c r="C225" s="236"/>
      <c r="D225" s="237" t="s">
        <v>272</v>
      </c>
      <c r="E225" s="238" t="s">
        <v>19</v>
      </c>
      <c r="F225" s="239" t="s">
        <v>275</v>
      </c>
      <c r="G225" s="236"/>
      <c r="H225" s="238" t="s">
        <v>19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5" t="s">
        <v>272</v>
      </c>
      <c r="AU225" s="245" t="s">
        <v>84</v>
      </c>
      <c r="AV225" s="13" t="s">
        <v>82</v>
      </c>
      <c r="AW225" s="13" t="s">
        <v>34</v>
      </c>
      <c r="AX225" s="13" t="s">
        <v>75</v>
      </c>
      <c r="AY225" s="245" t="s">
        <v>262</v>
      </c>
    </row>
    <row r="226" s="14" customFormat="1">
      <c r="A226" s="14"/>
      <c r="B226" s="246"/>
      <c r="C226" s="247"/>
      <c r="D226" s="237" t="s">
        <v>272</v>
      </c>
      <c r="E226" s="248" t="s">
        <v>19</v>
      </c>
      <c r="F226" s="249" t="s">
        <v>365</v>
      </c>
      <c r="G226" s="247"/>
      <c r="H226" s="250">
        <v>2.0230000000000001</v>
      </c>
      <c r="I226" s="251"/>
      <c r="J226" s="247"/>
      <c r="K226" s="247"/>
      <c r="L226" s="252"/>
      <c r="M226" s="253"/>
      <c r="N226" s="254"/>
      <c r="O226" s="254"/>
      <c r="P226" s="254"/>
      <c r="Q226" s="254"/>
      <c r="R226" s="254"/>
      <c r="S226" s="254"/>
      <c r="T226" s="255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6" t="s">
        <v>272</v>
      </c>
      <c r="AU226" s="256" t="s">
        <v>84</v>
      </c>
      <c r="AV226" s="14" t="s">
        <v>84</v>
      </c>
      <c r="AW226" s="14" t="s">
        <v>34</v>
      </c>
      <c r="AX226" s="14" t="s">
        <v>75</v>
      </c>
      <c r="AY226" s="256" t="s">
        <v>262</v>
      </c>
    </row>
    <row r="227" s="14" customFormat="1">
      <c r="A227" s="14"/>
      <c r="B227" s="246"/>
      <c r="C227" s="247"/>
      <c r="D227" s="237" t="s">
        <v>272</v>
      </c>
      <c r="E227" s="248" t="s">
        <v>19</v>
      </c>
      <c r="F227" s="249" t="s">
        <v>366</v>
      </c>
      <c r="G227" s="247"/>
      <c r="H227" s="250">
        <v>1.6910000000000001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6" t="s">
        <v>272</v>
      </c>
      <c r="AU227" s="256" t="s">
        <v>84</v>
      </c>
      <c r="AV227" s="14" t="s">
        <v>84</v>
      </c>
      <c r="AW227" s="14" t="s">
        <v>34</v>
      </c>
      <c r="AX227" s="14" t="s">
        <v>75</v>
      </c>
      <c r="AY227" s="256" t="s">
        <v>262</v>
      </c>
    </row>
    <row r="228" s="15" customFormat="1">
      <c r="A228" s="15"/>
      <c r="B228" s="257"/>
      <c r="C228" s="258"/>
      <c r="D228" s="237" t="s">
        <v>272</v>
      </c>
      <c r="E228" s="259" t="s">
        <v>19</v>
      </c>
      <c r="F228" s="260" t="s">
        <v>278</v>
      </c>
      <c r="G228" s="258"/>
      <c r="H228" s="261">
        <v>3.714</v>
      </c>
      <c r="I228" s="262"/>
      <c r="J228" s="258"/>
      <c r="K228" s="258"/>
      <c r="L228" s="263"/>
      <c r="M228" s="264"/>
      <c r="N228" s="265"/>
      <c r="O228" s="265"/>
      <c r="P228" s="265"/>
      <c r="Q228" s="265"/>
      <c r="R228" s="265"/>
      <c r="S228" s="265"/>
      <c r="T228" s="266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7" t="s">
        <v>272</v>
      </c>
      <c r="AU228" s="267" t="s">
        <v>84</v>
      </c>
      <c r="AV228" s="15" t="s">
        <v>268</v>
      </c>
      <c r="AW228" s="15" t="s">
        <v>34</v>
      </c>
      <c r="AX228" s="15" t="s">
        <v>82</v>
      </c>
      <c r="AY228" s="267" t="s">
        <v>262</v>
      </c>
    </row>
    <row r="229" s="2" customFormat="1" ht="21.75" customHeight="1">
      <c r="A229" s="40"/>
      <c r="B229" s="41"/>
      <c r="C229" s="217" t="s">
        <v>367</v>
      </c>
      <c r="D229" s="217" t="s">
        <v>264</v>
      </c>
      <c r="E229" s="218" t="s">
        <v>368</v>
      </c>
      <c r="F229" s="219" t="s">
        <v>369</v>
      </c>
      <c r="G229" s="220" t="s">
        <v>370</v>
      </c>
      <c r="H229" s="221">
        <v>13</v>
      </c>
      <c r="I229" s="222"/>
      <c r="J229" s="223">
        <f>ROUND(I229*H229,2)</f>
        <v>0</v>
      </c>
      <c r="K229" s="219" t="s">
        <v>19</v>
      </c>
      <c r="L229" s="46"/>
      <c r="M229" s="224" t="s">
        <v>19</v>
      </c>
      <c r="N229" s="225" t="s">
        <v>46</v>
      </c>
      <c r="O229" s="86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28" t="s">
        <v>268</v>
      </c>
      <c r="AT229" s="228" t="s">
        <v>264</v>
      </c>
      <c r="AU229" s="228" t="s">
        <v>84</v>
      </c>
      <c r="AY229" s="19" t="s">
        <v>262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9" t="s">
        <v>82</v>
      </c>
      <c r="BK229" s="229">
        <f>ROUND(I229*H229,2)</f>
        <v>0</v>
      </c>
      <c r="BL229" s="19" t="s">
        <v>268</v>
      </c>
      <c r="BM229" s="228" t="s">
        <v>371</v>
      </c>
    </row>
    <row r="230" s="2" customFormat="1" ht="24.15" customHeight="1">
      <c r="A230" s="40"/>
      <c r="B230" s="41"/>
      <c r="C230" s="217" t="s">
        <v>372</v>
      </c>
      <c r="D230" s="217" t="s">
        <v>264</v>
      </c>
      <c r="E230" s="218" t="s">
        <v>373</v>
      </c>
      <c r="F230" s="219" t="s">
        <v>374</v>
      </c>
      <c r="G230" s="220" t="s">
        <v>116</v>
      </c>
      <c r="H230" s="221">
        <v>2.8100000000000001</v>
      </c>
      <c r="I230" s="222"/>
      <c r="J230" s="223">
        <f>ROUND(I230*H230,2)</f>
        <v>0</v>
      </c>
      <c r="K230" s="219" t="s">
        <v>267</v>
      </c>
      <c r="L230" s="46"/>
      <c r="M230" s="224" t="s">
        <v>19</v>
      </c>
      <c r="N230" s="225" t="s">
        <v>46</v>
      </c>
      <c r="O230" s="86"/>
      <c r="P230" s="226">
        <f>O230*H230</f>
        <v>0</v>
      </c>
      <c r="Q230" s="226">
        <v>0.42831999999999998</v>
      </c>
      <c r="R230" s="226">
        <f>Q230*H230</f>
        <v>1.2035792000000001</v>
      </c>
      <c r="S230" s="226">
        <v>0</v>
      </c>
      <c r="T230" s="227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28" t="s">
        <v>268</v>
      </c>
      <c r="AT230" s="228" t="s">
        <v>264</v>
      </c>
      <c r="AU230" s="228" t="s">
        <v>84</v>
      </c>
      <c r="AY230" s="19" t="s">
        <v>262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9" t="s">
        <v>82</v>
      </c>
      <c r="BK230" s="229">
        <f>ROUND(I230*H230,2)</f>
        <v>0</v>
      </c>
      <c r="BL230" s="19" t="s">
        <v>268</v>
      </c>
      <c r="BM230" s="228" t="s">
        <v>375</v>
      </c>
    </row>
    <row r="231" s="2" customFormat="1">
      <c r="A231" s="40"/>
      <c r="B231" s="41"/>
      <c r="C231" s="42"/>
      <c r="D231" s="230" t="s">
        <v>270</v>
      </c>
      <c r="E231" s="42"/>
      <c r="F231" s="231" t="s">
        <v>376</v>
      </c>
      <c r="G231" s="42"/>
      <c r="H231" s="42"/>
      <c r="I231" s="232"/>
      <c r="J231" s="42"/>
      <c r="K231" s="42"/>
      <c r="L231" s="46"/>
      <c r="M231" s="233"/>
      <c r="N231" s="234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270</v>
      </c>
      <c r="AU231" s="19" t="s">
        <v>84</v>
      </c>
    </row>
    <row r="232" s="13" customFormat="1">
      <c r="A232" s="13"/>
      <c r="B232" s="235"/>
      <c r="C232" s="236"/>
      <c r="D232" s="237" t="s">
        <v>272</v>
      </c>
      <c r="E232" s="238" t="s">
        <v>19</v>
      </c>
      <c r="F232" s="239" t="s">
        <v>273</v>
      </c>
      <c r="G232" s="236"/>
      <c r="H232" s="238" t="s">
        <v>19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5" t="s">
        <v>272</v>
      </c>
      <c r="AU232" s="245" t="s">
        <v>84</v>
      </c>
      <c r="AV232" s="13" t="s">
        <v>82</v>
      </c>
      <c r="AW232" s="13" t="s">
        <v>34</v>
      </c>
      <c r="AX232" s="13" t="s">
        <v>75</v>
      </c>
      <c r="AY232" s="245" t="s">
        <v>262</v>
      </c>
    </row>
    <row r="233" s="13" customFormat="1">
      <c r="A233" s="13"/>
      <c r="B233" s="235"/>
      <c r="C233" s="236"/>
      <c r="D233" s="237" t="s">
        <v>272</v>
      </c>
      <c r="E233" s="238" t="s">
        <v>19</v>
      </c>
      <c r="F233" s="239" t="s">
        <v>333</v>
      </c>
      <c r="G233" s="236"/>
      <c r="H233" s="238" t="s">
        <v>19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5" t="s">
        <v>272</v>
      </c>
      <c r="AU233" s="245" t="s">
        <v>84</v>
      </c>
      <c r="AV233" s="13" t="s">
        <v>82</v>
      </c>
      <c r="AW233" s="13" t="s">
        <v>34</v>
      </c>
      <c r="AX233" s="13" t="s">
        <v>75</v>
      </c>
      <c r="AY233" s="245" t="s">
        <v>262</v>
      </c>
    </row>
    <row r="234" s="13" customFormat="1">
      <c r="A234" s="13"/>
      <c r="B234" s="235"/>
      <c r="C234" s="236"/>
      <c r="D234" s="237" t="s">
        <v>272</v>
      </c>
      <c r="E234" s="238" t="s">
        <v>19</v>
      </c>
      <c r="F234" s="239" t="s">
        <v>275</v>
      </c>
      <c r="G234" s="236"/>
      <c r="H234" s="238" t="s">
        <v>19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5" t="s">
        <v>272</v>
      </c>
      <c r="AU234" s="245" t="s">
        <v>84</v>
      </c>
      <c r="AV234" s="13" t="s">
        <v>82</v>
      </c>
      <c r="AW234" s="13" t="s">
        <v>34</v>
      </c>
      <c r="AX234" s="13" t="s">
        <v>75</v>
      </c>
      <c r="AY234" s="245" t="s">
        <v>262</v>
      </c>
    </row>
    <row r="235" s="14" customFormat="1">
      <c r="A235" s="14"/>
      <c r="B235" s="246"/>
      <c r="C235" s="247"/>
      <c r="D235" s="237" t="s">
        <v>272</v>
      </c>
      <c r="E235" s="248" t="s">
        <v>19</v>
      </c>
      <c r="F235" s="249" t="s">
        <v>377</v>
      </c>
      <c r="G235" s="247"/>
      <c r="H235" s="250">
        <v>2.8100000000000001</v>
      </c>
      <c r="I235" s="251"/>
      <c r="J235" s="247"/>
      <c r="K235" s="247"/>
      <c r="L235" s="252"/>
      <c r="M235" s="253"/>
      <c r="N235" s="254"/>
      <c r="O235" s="254"/>
      <c r="P235" s="254"/>
      <c r="Q235" s="254"/>
      <c r="R235" s="254"/>
      <c r="S235" s="254"/>
      <c r="T235" s="25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6" t="s">
        <v>272</v>
      </c>
      <c r="AU235" s="256" t="s">
        <v>84</v>
      </c>
      <c r="AV235" s="14" t="s">
        <v>84</v>
      </c>
      <c r="AW235" s="14" t="s">
        <v>34</v>
      </c>
      <c r="AX235" s="14" t="s">
        <v>75</v>
      </c>
      <c r="AY235" s="256" t="s">
        <v>262</v>
      </c>
    </row>
    <row r="236" s="15" customFormat="1">
      <c r="A236" s="15"/>
      <c r="B236" s="257"/>
      <c r="C236" s="258"/>
      <c r="D236" s="237" t="s">
        <v>272</v>
      </c>
      <c r="E236" s="259" t="s">
        <v>19</v>
      </c>
      <c r="F236" s="260" t="s">
        <v>278</v>
      </c>
      <c r="G236" s="258"/>
      <c r="H236" s="261">
        <v>2.8100000000000001</v>
      </c>
      <c r="I236" s="262"/>
      <c r="J236" s="258"/>
      <c r="K236" s="258"/>
      <c r="L236" s="263"/>
      <c r="M236" s="264"/>
      <c r="N236" s="265"/>
      <c r="O236" s="265"/>
      <c r="P236" s="265"/>
      <c r="Q236" s="265"/>
      <c r="R236" s="265"/>
      <c r="S236" s="265"/>
      <c r="T236" s="266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67" t="s">
        <v>272</v>
      </c>
      <c r="AU236" s="267" t="s">
        <v>84</v>
      </c>
      <c r="AV236" s="15" t="s">
        <v>268</v>
      </c>
      <c r="AW236" s="15" t="s">
        <v>34</v>
      </c>
      <c r="AX236" s="15" t="s">
        <v>82</v>
      </c>
      <c r="AY236" s="267" t="s">
        <v>262</v>
      </c>
    </row>
    <row r="237" s="2" customFormat="1" ht="33" customHeight="1">
      <c r="A237" s="40"/>
      <c r="B237" s="41"/>
      <c r="C237" s="217" t="s">
        <v>182</v>
      </c>
      <c r="D237" s="217" t="s">
        <v>264</v>
      </c>
      <c r="E237" s="218" t="s">
        <v>378</v>
      </c>
      <c r="F237" s="219" t="s">
        <v>379</v>
      </c>
      <c r="G237" s="220" t="s">
        <v>318</v>
      </c>
      <c r="H237" s="221">
        <v>0.021999999999999999</v>
      </c>
      <c r="I237" s="222"/>
      <c r="J237" s="223">
        <f>ROUND(I237*H237,2)</f>
        <v>0</v>
      </c>
      <c r="K237" s="219" t="s">
        <v>267</v>
      </c>
      <c r="L237" s="46"/>
      <c r="M237" s="224" t="s">
        <v>19</v>
      </c>
      <c r="N237" s="225" t="s">
        <v>46</v>
      </c>
      <c r="O237" s="86"/>
      <c r="P237" s="226">
        <f>O237*H237</f>
        <v>0</v>
      </c>
      <c r="Q237" s="226">
        <v>1.0593999999999999</v>
      </c>
      <c r="R237" s="226">
        <f>Q237*H237</f>
        <v>0.023306799999999996</v>
      </c>
      <c r="S237" s="226">
        <v>0</v>
      </c>
      <c r="T237" s="227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28" t="s">
        <v>268</v>
      </c>
      <c r="AT237" s="228" t="s">
        <v>264</v>
      </c>
      <c r="AU237" s="228" t="s">
        <v>84</v>
      </c>
      <c r="AY237" s="19" t="s">
        <v>262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9" t="s">
        <v>82</v>
      </c>
      <c r="BK237" s="229">
        <f>ROUND(I237*H237,2)</f>
        <v>0</v>
      </c>
      <c r="BL237" s="19" t="s">
        <v>268</v>
      </c>
      <c r="BM237" s="228" t="s">
        <v>380</v>
      </c>
    </row>
    <row r="238" s="2" customFormat="1">
      <c r="A238" s="40"/>
      <c r="B238" s="41"/>
      <c r="C238" s="42"/>
      <c r="D238" s="230" t="s">
        <v>270</v>
      </c>
      <c r="E238" s="42"/>
      <c r="F238" s="231" t="s">
        <v>381</v>
      </c>
      <c r="G238" s="42"/>
      <c r="H238" s="42"/>
      <c r="I238" s="232"/>
      <c r="J238" s="42"/>
      <c r="K238" s="42"/>
      <c r="L238" s="46"/>
      <c r="M238" s="233"/>
      <c r="N238" s="234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270</v>
      </c>
      <c r="AU238" s="19" t="s">
        <v>84</v>
      </c>
    </row>
    <row r="239" s="13" customFormat="1">
      <c r="A239" s="13"/>
      <c r="B239" s="235"/>
      <c r="C239" s="236"/>
      <c r="D239" s="237" t="s">
        <v>272</v>
      </c>
      <c r="E239" s="238" t="s">
        <v>19</v>
      </c>
      <c r="F239" s="239" t="s">
        <v>273</v>
      </c>
      <c r="G239" s="236"/>
      <c r="H239" s="238" t="s">
        <v>19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5" t="s">
        <v>272</v>
      </c>
      <c r="AU239" s="245" t="s">
        <v>84</v>
      </c>
      <c r="AV239" s="13" t="s">
        <v>82</v>
      </c>
      <c r="AW239" s="13" t="s">
        <v>34</v>
      </c>
      <c r="AX239" s="13" t="s">
        <v>75</v>
      </c>
      <c r="AY239" s="245" t="s">
        <v>262</v>
      </c>
    </row>
    <row r="240" s="13" customFormat="1">
      <c r="A240" s="13"/>
      <c r="B240" s="235"/>
      <c r="C240" s="236"/>
      <c r="D240" s="237" t="s">
        <v>272</v>
      </c>
      <c r="E240" s="238" t="s">
        <v>19</v>
      </c>
      <c r="F240" s="239" t="s">
        <v>333</v>
      </c>
      <c r="G240" s="236"/>
      <c r="H240" s="238" t="s">
        <v>19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5" t="s">
        <v>272</v>
      </c>
      <c r="AU240" s="245" t="s">
        <v>84</v>
      </c>
      <c r="AV240" s="13" t="s">
        <v>82</v>
      </c>
      <c r="AW240" s="13" t="s">
        <v>34</v>
      </c>
      <c r="AX240" s="13" t="s">
        <v>75</v>
      </c>
      <c r="AY240" s="245" t="s">
        <v>262</v>
      </c>
    </row>
    <row r="241" s="13" customFormat="1">
      <c r="A241" s="13"/>
      <c r="B241" s="235"/>
      <c r="C241" s="236"/>
      <c r="D241" s="237" t="s">
        <v>272</v>
      </c>
      <c r="E241" s="238" t="s">
        <v>19</v>
      </c>
      <c r="F241" s="239" t="s">
        <v>275</v>
      </c>
      <c r="G241" s="236"/>
      <c r="H241" s="238" t="s">
        <v>19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5" t="s">
        <v>272</v>
      </c>
      <c r="AU241" s="245" t="s">
        <v>84</v>
      </c>
      <c r="AV241" s="13" t="s">
        <v>82</v>
      </c>
      <c r="AW241" s="13" t="s">
        <v>34</v>
      </c>
      <c r="AX241" s="13" t="s">
        <v>75</v>
      </c>
      <c r="AY241" s="245" t="s">
        <v>262</v>
      </c>
    </row>
    <row r="242" s="13" customFormat="1">
      <c r="A242" s="13"/>
      <c r="B242" s="235"/>
      <c r="C242" s="236"/>
      <c r="D242" s="237" t="s">
        <v>272</v>
      </c>
      <c r="E242" s="238" t="s">
        <v>19</v>
      </c>
      <c r="F242" s="239" t="s">
        <v>382</v>
      </c>
      <c r="G242" s="236"/>
      <c r="H242" s="238" t="s">
        <v>19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5" t="s">
        <v>272</v>
      </c>
      <c r="AU242" s="245" t="s">
        <v>84</v>
      </c>
      <c r="AV242" s="13" t="s">
        <v>82</v>
      </c>
      <c r="AW242" s="13" t="s">
        <v>34</v>
      </c>
      <c r="AX242" s="13" t="s">
        <v>75</v>
      </c>
      <c r="AY242" s="245" t="s">
        <v>262</v>
      </c>
    </row>
    <row r="243" s="14" customFormat="1">
      <c r="A243" s="14"/>
      <c r="B243" s="246"/>
      <c r="C243" s="247"/>
      <c r="D243" s="237" t="s">
        <v>272</v>
      </c>
      <c r="E243" s="248" t="s">
        <v>19</v>
      </c>
      <c r="F243" s="249" t="s">
        <v>383</v>
      </c>
      <c r="G243" s="247"/>
      <c r="H243" s="250">
        <v>0.021999999999999999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6" t="s">
        <v>272</v>
      </c>
      <c r="AU243" s="256" t="s">
        <v>84</v>
      </c>
      <c r="AV243" s="14" t="s">
        <v>84</v>
      </c>
      <c r="AW243" s="14" t="s">
        <v>34</v>
      </c>
      <c r="AX243" s="14" t="s">
        <v>75</v>
      </c>
      <c r="AY243" s="256" t="s">
        <v>262</v>
      </c>
    </row>
    <row r="244" s="15" customFormat="1">
      <c r="A244" s="15"/>
      <c r="B244" s="257"/>
      <c r="C244" s="258"/>
      <c r="D244" s="237" t="s">
        <v>272</v>
      </c>
      <c r="E244" s="259" t="s">
        <v>19</v>
      </c>
      <c r="F244" s="260" t="s">
        <v>278</v>
      </c>
      <c r="G244" s="258"/>
      <c r="H244" s="261">
        <v>0.021999999999999999</v>
      </c>
      <c r="I244" s="262"/>
      <c r="J244" s="258"/>
      <c r="K244" s="258"/>
      <c r="L244" s="263"/>
      <c r="M244" s="264"/>
      <c r="N244" s="265"/>
      <c r="O244" s="265"/>
      <c r="P244" s="265"/>
      <c r="Q244" s="265"/>
      <c r="R244" s="265"/>
      <c r="S244" s="265"/>
      <c r="T244" s="266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67" t="s">
        <v>272</v>
      </c>
      <c r="AU244" s="267" t="s">
        <v>84</v>
      </c>
      <c r="AV244" s="15" t="s">
        <v>268</v>
      </c>
      <c r="AW244" s="15" t="s">
        <v>34</v>
      </c>
      <c r="AX244" s="15" t="s">
        <v>82</v>
      </c>
      <c r="AY244" s="267" t="s">
        <v>262</v>
      </c>
    </row>
    <row r="245" s="12" customFormat="1" ht="22.8" customHeight="1">
      <c r="A245" s="12"/>
      <c r="B245" s="201"/>
      <c r="C245" s="202"/>
      <c r="D245" s="203" t="s">
        <v>74</v>
      </c>
      <c r="E245" s="215" t="s">
        <v>95</v>
      </c>
      <c r="F245" s="215" t="s">
        <v>384</v>
      </c>
      <c r="G245" s="202"/>
      <c r="H245" s="202"/>
      <c r="I245" s="205"/>
      <c r="J245" s="216">
        <f>BK245</f>
        <v>0</v>
      </c>
      <c r="K245" s="202"/>
      <c r="L245" s="207"/>
      <c r="M245" s="208"/>
      <c r="N245" s="209"/>
      <c r="O245" s="209"/>
      <c r="P245" s="210">
        <f>SUM(P246:P321)</f>
        <v>0</v>
      </c>
      <c r="Q245" s="209"/>
      <c r="R245" s="210">
        <f>SUM(R246:R321)</f>
        <v>15.734214340000001</v>
      </c>
      <c r="S245" s="209"/>
      <c r="T245" s="211">
        <f>SUM(T246:T321)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12" t="s">
        <v>82</v>
      </c>
      <c r="AT245" s="213" t="s">
        <v>74</v>
      </c>
      <c r="AU245" s="213" t="s">
        <v>82</v>
      </c>
      <c r="AY245" s="212" t="s">
        <v>262</v>
      </c>
      <c r="BK245" s="214">
        <f>SUM(BK246:BK321)</f>
        <v>0</v>
      </c>
    </row>
    <row r="246" s="2" customFormat="1" ht="24.15" customHeight="1">
      <c r="A246" s="40"/>
      <c r="B246" s="41"/>
      <c r="C246" s="217" t="s">
        <v>385</v>
      </c>
      <c r="D246" s="217" t="s">
        <v>264</v>
      </c>
      <c r="E246" s="218" t="s">
        <v>386</v>
      </c>
      <c r="F246" s="219" t="s">
        <v>387</v>
      </c>
      <c r="G246" s="220" t="s">
        <v>370</v>
      </c>
      <c r="H246" s="221">
        <v>6</v>
      </c>
      <c r="I246" s="222"/>
      <c r="J246" s="223">
        <f>ROUND(I246*H246,2)</f>
        <v>0</v>
      </c>
      <c r="K246" s="219" t="s">
        <v>267</v>
      </c>
      <c r="L246" s="46"/>
      <c r="M246" s="224" t="s">
        <v>19</v>
      </c>
      <c r="N246" s="225" t="s">
        <v>46</v>
      </c>
      <c r="O246" s="86"/>
      <c r="P246" s="226">
        <f>O246*H246</f>
        <v>0</v>
      </c>
      <c r="Q246" s="226">
        <v>0.18142</v>
      </c>
      <c r="R246" s="226">
        <f>Q246*H246</f>
        <v>1.0885199999999999</v>
      </c>
      <c r="S246" s="226">
        <v>0</v>
      </c>
      <c r="T246" s="227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8" t="s">
        <v>268</v>
      </c>
      <c r="AT246" s="228" t="s">
        <v>264</v>
      </c>
      <c r="AU246" s="228" t="s">
        <v>84</v>
      </c>
      <c r="AY246" s="19" t="s">
        <v>262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19" t="s">
        <v>82</v>
      </c>
      <c r="BK246" s="229">
        <f>ROUND(I246*H246,2)</f>
        <v>0</v>
      </c>
      <c r="BL246" s="19" t="s">
        <v>268</v>
      </c>
      <c r="BM246" s="228" t="s">
        <v>388</v>
      </c>
    </row>
    <row r="247" s="2" customFormat="1">
      <c r="A247" s="40"/>
      <c r="B247" s="41"/>
      <c r="C247" s="42"/>
      <c r="D247" s="230" t="s">
        <v>270</v>
      </c>
      <c r="E247" s="42"/>
      <c r="F247" s="231" t="s">
        <v>389</v>
      </c>
      <c r="G247" s="42"/>
      <c r="H247" s="42"/>
      <c r="I247" s="232"/>
      <c r="J247" s="42"/>
      <c r="K247" s="42"/>
      <c r="L247" s="46"/>
      <c r="M247" s="233"/>
      <c r="N247" s="234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270</v>
      </c>
      <c r="AU247" s="19" t="s">
        <v>84</v>
      </c>
    </row>
    <row r="248" s="13" customFormat="1">
      <c r="A248" s="13"/>
      <c r="B248" s="235"/>
      <c r="C248" s="236"/>
      <c r="D248" s="237" t="s">
        <v>272</v>
      </c>
      <c r="E248" s="238" t="s">
        <v>19</v>
      </c>
      <c r="F248" s="239" t="s">
        <v>390</v>
      </c>
      <c r="G248" s="236"/>
      <c r="H248" s="238" t="s">
        <v>19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5" t="s">
        <v>272</v>
      </c>
      <c r="AU248" s="245" t="s">
        <v>84</v>
      </c>
      <c r="AV248" s="13" t="s">
        <v>82</v>
      </c>
      <c r="AW248" s="13" t="s">
        <v>34</v>
      </c>
      <c r="AX248" s="13" t="s">
        <v>75</v>
      </c>
      <c r="AY248" s="245" t="s">
        <v>262</v>
      </c>
    </row>
    <row r="249" s="14" customFormat="1">
      <c r="A249" s="14"/>
      <c r="B249" s="246"/>
      <c r="C249" s="247"/>
      <c r="D249" s="237" t="s">
        <v>272</v>
      </c>
      <c r="E249" s="248" t="s">
        <v>19</v>
      </c>
      <c r="F249" s="249" t="s">
        <v>391</v>
      </c>
      <c r="G249" s="247"/>
      <c r="H249" s="250">
        <v>5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6" t="s">
        <v>272</v>
      </c>
      <c r="AU249" s="256" t="s">
        <v>84</v>
      </c>
      <c r="AV249" s="14" t="s">
        <v>84</v>
      </c>
      <c r="AW249" s="14" t="s">
        <v>34</v>
      </c>
      <c r="AX249" s="14" t="s">
        <v>75</v>
      </c>
      <c r="AY249" s="256" t="s">
        <v>262</v>
      </c>
    </row>
    <row r="250" s="14" customFormat="1">
      <c r="A250" s="14"/>
      <c r="B250" s="246"/>
      <c r="C250" s="247"/>
      <c r="D250" s="237" t="s">
        <v>272</v>
      </c>
      <c r="E250" s="248" t="s">
        <v>19</v>
      </c>
      <c r="F250" s="249" t="s">
        <v>392</v>
      </c>
      <c r="G250" s="247"/>
      <c r="H250" s="250">
        <v>1</v>
      </c>
      <c r="I250" s="251"/>
      <c r="J250" s="247"/>
      <c r="K250" s="247"/>
      <c r="L250" s="252"/>
      <c r="M250" s="253"/>
      <c r="N250" s="254"/>
      <c r="O250" s="254"/>
      <c r="P250" s="254"/>
      <c r="Q250" s="254"/>
      <c r="R250" s="254"/>
      <c r="S250" s="254"/>
      <c r="T250" s="25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6" t="s">
        <v>272</v>
      </c>
      <c r="AU250" s="256" t="s">
        <v>84</v>
      </c>
      <c r="AV250" s="14" t="s">
        <v>84</v>
      </c>
      <c r="AW250" s="14" t="s">
        <v>34</v>
      </c>
      <c r="AX250" s="14" t="s">
        <v>75</v>
      </c>
      <c r="AY250" s="256" t="s">
        <v>262</v>
      </c>
    </row>
    <row r="251" s="15" customFormat="1">
      <c r="A251" s="15"/>
      <c r="B251" s="257"/>
      <c r="C251" s="258"/>
      <c r="D251" s="237" t="s">
        <v>272</v>
      </c>
      <c r="E251" s="259" t="s">
        <v>19</v>
      </c>
      <c r="F251" s="260" t="s">
        <v>278</v>
      </c>
      <c r="G251" s="258"/>
      <c r="H251" s="261">
        <v>6</v>
      </c>
      <c r="I251" s="262"/>
      <c r="J251" s="258"/>
      <c r="K251" s="258"/>
      <c r="L251" s="263"/>
      <c r="M251" s="264"/>
      <c r="N251" s="265"/>
      <c r="O251" s="265"/>
      <c r="P251" s="265"/>
      <c r="Q251" s="265"/>
      <c r="R251" s="265"/>
      <c r="S251" s="265"/>
      <c r="T251" s="266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7" t="s">
        <v>272</v>
      </c>
      <c r="AU251" s="267" t="s">
        <v>84</v>
      </c>
      <c r="AV251" s="15" t="s">
        <v>268</v>
      </c>
      <c r="AW251" s="15" t="s">
        <v>34</v>
      </c>
      <c r="AX251" s="15" t="s">
        <v>82</v>
      </c>
      <c r="AY251" s="267" t="s">
        <v>262</v>
      </c>
    </row>
    <row r="252" s="2" customFormat="1" ht="24.15" customHeight="1">
      <c r="A252" s="40"/>
      <c r="B252" s="41"/>
      <c r="C252" s="217" t="s">
        <v>393</v>
      </c>
      <c r="D252" s="217" t="s">
        <v>264</v>
      </c>
      <c r="E252" s="218" t="s">
        <v>394</v>
      </c>
      <c r="F252" s="219" t="s">
        <v>395</v>
      </c>
      <c r="G252" s="220" t="s">
        <v>116</v>
      </c>
      <c r="H252" s="221">
        <v>26</v>
      </c>
      <c r="I252" s="222"/>
      <c r="J252" s="223">
        <f>ROUND(I252*H252,2)</f>
        <v>0</v>
      </c>
      <c r="K252" s="219" t="s">
        <v>267</v>
      </c>
      <c r="L252" s="46"/>
      <c r="M252" s="224" t="s">
        <v>19</v>
      </c>
      <c r="N252" s="225" t="s">
        <v>46</v>
      </c>
      <c r="O252" s="86"/>
      <c r="P252" s="226">
        <f>O252*H252</f>
        <v>0</v>
      </c>
      <c r="Q252" s="226">
        <v>0.14854000000000001</v>
      </c>
      <c r="R252" s="226">
        <f>Q252*H252</f>
        <v>3.8620400000000004</v>
      </c>
      <c r="S252" s="226">
        <v>0</v>
      </c>
      <c r="T252" s="227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28" t="s">
        <v>268</v>
      </c>
      <c r="AT252" s="228" t="s">
        <v>264</v>
      </c>
      <c r="AU252" s="228" t="s">
        <v>84</v>
      </c>
      <c r="AY252" s="19" t="s">
        <v>262</v>
      </c>
      <c r="BE252" s="229">
        <f>IF(N252="základní",J252,0)</f>
        <v>0</v>
      </c>
      <c r="BF252" s="229">
        <f>IF(N252="snížená",J252,0)</f>
        <v>0</v>
      </c>
      <c r="BG252" s="229">
        <f>IF(N252="zákl. přenesená",J252,0)</f>
        <v>0</v>
      </c>
      <c r="BH252" s="229">
        <f>IF(N252="sníž. přenesená",J252,0)</f>
        <v>0</v>
      </c>
      <c r="BI252" s="229">
        <f>IF(N252="nulová",J252,0)</f>
        <v>0</v>
      </c>
      <c r="BJ252" s="19" t="s">
        <v>82</v>
      </c>
      <c r="BK252" s="229">
        <f>ROUND(I252*H252,2)</f>
        <v>0</v>
      </c>
      <c r="BL252" s="19" t="s">
        <v>268</v>
      </c>
      <c r="BM252" s="228" t="s">
        <v>396</v>
      </c>
    </row>
    <row r="253" s="2" customFormat="1">
      <c r="A253" s="40"/>
      <c r="B253" s="41"/>
      <c r="C253" s="42"/>
      <c r="D253" s="230" t="s">
        <v>270</v>
      </c>
      <c r="E253" s="42"/>
      <c r="F253" s="231" t="s">
        <v>397</v>
      </c>
      <c r="G253" s="42"/>
      <c r="H253" s="42"/>
      <c r="I253" s="232"/>
      <c r="J253" s="42"/>
      <c r="K253" s="42"/>
      <c r="L253" s="46"/>
      <c r="M253" s="233"/>
      <c r="N253" s="234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270</v>
      </c>
      <c r="AU253" s="19" t="s">
        <v>84</v>
      </c>
    </row>
    <row r="254" s="13" customFormat="1">
      <c r="A254" s="13"/>
      <c r="B254" s="235"/>
      <c r="C254" s="236"/>
      <c r="D254" s="237" t="s">
        <v>272</v>
      </c>
      <c r="E254" s="238" t="s">
        <v>19</v>
      </c>
      <c r="F254" s="239" t="s">
        <v>273</v>
      </c>
      <c r="G254" s="236"/>
      <c r="H254" s="238" t="s">
        <v>19</v>
      </c>
      <c r="I254" s="240"/>
      <c r="J254" s="236"/>
      <c r="K254" s="236"/>
      <c r="L254" s="241"/>
      <c r="M254" s="242"/>
      <c r="N254" s="243"/>
      <c r="O254" s="243"/>
      <c r="P254" s="243"/>
      <c r="Q254" s="243"/>
      <c r="R254" s="243"/>
      <c r="S254" s="243"/>
      <c r="T254" s="24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5" t="s">
        <v>272</v>
      </c>
      <c r="AU254" s="245" t="s">
        <v>84</v>
      </c>
      <c r="AV254" s="13" t="s">
        <v>82</v>
      </c>
      <c r="AW254" s="13" t="s">
        <v>34</v>
      </c>
      <c r="AX254" s="13" t="s">
        <v>75</v>
      </c>
      <c r="AY254" s="245" t="s">
        <v>262</v>
      </c>
    </row>
    <row r="255" s="13" customFormat="1">
      <c r="A255" s="13"/>
      <c r="B255" s="235"/>
      <c r="C255" s="236"/>
      <c r="D255" s="237" t="s">
        <v>272</v>
      </c>
      <c r="E255" s="238" t="s">
        <v>19</v>
      </c>
      <c r="F255" s="239" t="s">
        <v>398</v>
      </c>
      <c r="G255" s="236"/>
      <c r="H255" s="238" t="s">
        <v>19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5" t="s">
        <v>272</v>
      </c>
      <c r="AU255" s="245" t="s">
        <v>84</v>
      </c>
      <c r="AV255" s="13" t="s">
        <v>82</v>
      </c>
      <c r="AW255" s="13" t="s">
        <v>34</v>
      </c>
      <c r="AX255" s="13" t="s">
        <v>75</v>
      </c>
      <c r="AY255" s="245" t="s">
        <v>262</v>
      </c>
    </row>
    <row r="256" s="13" customFormat="1">
      <c r="A256" s="13"/>
      <c r="B256" s="235"/>
      <c r="C256" s="236"/>
      <c r="D256" s="237" t="s">
        <v>272</v>
      </c>
      <c r="E256" s="238" t="s">
        <v>19</v>
      </c>
      <c r="F256" s="239" t="s">
        <v>334</v>
      </c>
      <c r="G256" s="236"/>
      <c r="H256" s="238" t="s">
        <v>19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5" t="s">
        <v>272</v>
      </c>
      <c r="AU256" s="245" t="s">
        <v>84</v>
      </c>
      <c r="AV256" s="13" t="s">
        <v>82</v>
      </c>
      <c r="AW256" s="13" t="s">
        <v>34</v>
      </c>
      <c r="AX256" s="13" t="s">
        <v>75</v>
      </c>
      <c r="AY256" s="245" t="s">
        <v>262</v>
      </c>
    </row>
    <row r="257" s="14" customFormat="1">
      <c r="A257" s="14"/>
      <c r="B257" s="246"/>
      <c r="C257" s="247"/>
      <c r="D257" s="237" t="s">
        <v>272</v>
      </c>
      <c r="E257" s="248" t="s">
        <v>19</v>
      </c>
      <c r="F257" s="249" t="s">
        <v>399</v>
      </c>
      <c r="G257" s="247"/>
      <c r="H257" s="250">
        <v>26</v>
      </c>
      <c r="I257" s="251"/>
      <c r="J257" s="247"/>
      <c r="K257" s="247"/>
      <c r="L257" s="252"/>
      <c r="M257" s="253"/>
      <c r="N257" s="254"/>
      <c r="O257" s="254"/>
      <c r="P257" s="254"/>
      <c r="Q257" s="254"/>
      <c r="R257" s="254"/>
      <c r="S257" s="254"/>
      <c r="T257" s="25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6" t="s">
        <v>272</v>
      </c>
      <c r="AU257" s="256" t="s">
        <v>84</v>
      </c>
      <c r="AV257" s="14" t="s">
        <v>84</v>
      </c>
      <c r="AW257" s="14" t="s">
        <v>34</v>
      </c>
      <c r="AX257" s="14" t="s">
        <v>75</v>
      </c>
      <c r="AY257" s="256" t="s">
        <v>262</v>
      </c>
    </row>
    <row r="258" s="15" customFormat="1">
      <c r="A258" s="15"/>
      <c r="B258" s="257"/>
      <c r="C258" s="258"/>
      <c r="D258" s="237" t="s">
        <v>272</v>
      </c>
      <c r="E258" s="259" t="s">
        <v>19</v>
      </c>
      <c r="F258" s="260" t="s">
        <v>278</v>
      </c>
      <c r="G258" s="258"/>
      <c r="H258" s="261">
        <v>26</v>
      </c>
      <c r="I258" s="262"/>
      <c r="J258" s="258"/>
      <c r="K258" s="258"/>
      <c r="L258" s="263"/>
      <c r="M258" s="264"/>
      <c r="N258" s="265"/>
      <c r="O258" s="265"/>
      <c r="P258" s="265"/>
      <c r="Q258" s="265"/>
      <c r="R258" s="265"/>
      <c r="S258" s="265"/>
      <c r="T258" s="266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67" t="s">
        <v>272</v>
      </c>
      <c r="AU258" s="267" t="s">
        <v>84</v>
      </c>
      <c r="AV258" s="15" t="s">
        <v>268</v>
      </c>
      <c r="AW258" s="15" t="s">
        <v>34</v>
      </c>
      <c r="AX258" s="15" t="s">
        <v>82</v>
      </c>
      <c r="AY258" s="267" t="s">
        <v>262</v>
      </c>
    </row>
    <row r="259" s="2" customFormat="1" ht="24.15" customHeight="1">
      <c r="A259" s="40"/>
      <c r="B259" s="41"/>
      <c r="C259" s="217" t="s">
        <v>7</v>
      </c>
      <c r="D259" s="217" t="s">
        <v>264</v>
      </c>
      <c r="E259" s="218" t="s">
        <v>400</v>
      </c>
      <c r="F259" s="219" t="s">
        <v>401</v>
      </c>
      <c r="G259" s="220" t="s">
        <v>116</v>
      </c>
      <c r="H259" s="221">
        <v>11.279999999999999</v>
      </c>
      <c r="I259" s="222"/>
      <c r="J259" s="223">
        <f>ROUND(I259*H259,2)</f>
        <v>0</v>
      </c>
      <c r="K259" s="219" t="s">
        <v>267</v>
      </c>
      <c r="L259" s="46"/>
      <c r="M259" s="224" t="s">
        <v>19</v>
      </c>
      <c r="N259" s="225" t="s">
        <v>46</v>
      </c>
      <c r="O259" s="86"/>
      <c r="P259" s="226">
        <f>O259*H259</f>
        <v>0</v>
      </c>
      <c r="Q259" s="226">
        <v>0.23483999999999999</v>
      </c>
      <c r="R259" s="226">
        <f>Q259*H259</f>
        <v>2.6489951999999999</v>
      </c>
      <c r="S259" s="226">
        <v>0</v>
      </c>
      <c r="T259" s="227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28" t="s">
        <v>268</v>
      </c>
      <c r="AT259" s="228" t="s">
        <v>264</v>
      </c>
      <c r="AU259" s="228" t="s">
        <v>84</v>
      </c>
      <c r="AY259" s="19" t="s">
        <v>262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19" t="s">
        <v>82</v>
      </c>
      <c r="BK259" s="229">
        <f>ROUND(I259*H259,2)</f>
        <v>0</v>
      </c>
      <c r="BL259" s="19" t="s">
        <v>268</v>
      </c>
      <c r="BM259" s="228" t="s">
        <v>402</v>
      </c>
    </row>
    <row r="260" s="2" customFormat="1">
      <c r="A260" s="40"/>
      <c r="B260" s="41"/>
      <c r="C260" s="42"/>
      <c r="D260" s="230" t="s">
        <v>270</v>
      </c>
      <c r="E260" s="42"/>
      <c r="F260" s="231" t="s">
        <v>403</v>
      </c>
      <c r="G260" s="42"/>
      <c r="H260" s="42"/>
      <c r="I260" s="232"/>
      <c r="J260" s="42"/>
      <c r="K260" s="42"/>
      <c r="L260" s="46"/>
      <c r="M260" s="233"/>
      <c r="N260" s="234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270</v>
      </c>
      <c r="AU260" s="19" t="s">
        <v>84</v>
      </c>
    </row>
    <row r="261" s="13" customFormat="1">
      <c r="A261" s="13"/>
      <c r="B261" s="235"/>
      <c r="C261" s="236"/>
      <c r="D261" s="237" t="s">
        <v>272</v>
      </c>
      <c r="E261" s="238" t="s">
        <v>19</v>
      </c>
      <c r="F261" s="239" t="s">
        <v>273</v>
      </c>
      <c r="G261" s="236"/>
      <c r="H261" s="238" t="s">
        <v>19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5" t="s">
        <v>272</v>
      </c>
      <c r="AU261" s="245" t="s">
        <v>84</v>
      </c>
      <c r="AV261" s="13" t="s">
        <v>82</v>
      </c>
      <c r="AW261" s="13" t="s">
        <v>34</v>
      </c>
      <c r="AX261" s="13" t="s">
        <v>75</v>
      </c>
      <c r="AY261" s="245" t="s">
        <v>262</v>
      </c>
    </row>
    <row r="262" s="13" customFormat="1">
      <c r="A262" s="13"/>
      <c r="B262" s="235"/>
      <c r="C262" s="236"/>
      <c r="D262" s="237" t="s">
        <v>272</v>
      </c>
      <c r="E262" s="238" t="s">
        <v>19</v>
      </c>
      <c r="F262" s="239" t="s">
        <v>398</v>
      </c>
      <c r="G262" s="236"/>
      <c r="H262" s="238" t="s">
        <v>19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5" t="s">
        <v>272</v>
      </c>
      <c r="AU262" s="245" t="s">
        <v>84</v>
      </c>
      <c r="AV262" s="13" t="s">
        <v>82</v>
      </c>
      <c r="AW262" s="13" t="s">
        <v>34</v>
      </c>
      <c r="AX262" s="13" t="s">
        <v>75</v>
      </c>
      <c r="AY262" s="245" t="s">
        <v>262</v>
      </c>
    </row>
    <row r="263" s="13" customFormat="1">
      <c r="A263" s="13"/>
      <c r="B263" s="235"/>
      <c r="C263" s="236"/>
      <c r="D263" s="237" t="s">
        <v>272</v>
      </c>
      <c r="E263" s="238" t="s">
        <v>19</v>
      </c>
      <c r="F263" s="239" t="s">
        <v>404</v>
      </c>
      <c r="G263" s="236"/>
      <c r="H263" s="238" t="s">
        <v>19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5" t="s">
        <v>272</v>
      </c>
      <c r="AU263" s="245" t="s">
        <v>84</v>
      </c>
      <c r="AV263" s="13" t="s">
        <v>82</v>
      </c>
      <c r="AW263" s="13" t="s">
        <v>34</v>
      </c>
      <c r="AX263" s="13" t="s">
        <v>75</v>
      </c>
      <c r="AY263" s="245" t="s">
        <v>262</v>
      </c>
    </row>
    <row r="264" s="14" customFormat="1">
      <c r="A264" s="14"/>
      <c r="B264" s="246"/>
      <c r="C264" s="247"/>
      <c r="D264" s="237" t="s">
        <v>272</v>
      </c>
      <c r="E264" s="248" t="s">
        <v>19</v>
      </c>
      <c r="F264" s="249" t="s">
        <v>405</v>
      </c>
      <c r="G264" s="247"/>
      <c r="H264" s="250">
        <v>11.279999999999999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6" t="s">
        <v>272</v>
      </c>
      <c r="AU264" s="256" t="s">
        <v>84</v>
      </c>
      <c r="AV264" s="14" t="s">
        <v>84</v>
      </c>
      <c r="AW264" s="14" t="s">
        <v>34</v>
      </c>
      <c r="AX264" s="14" t="s">
        <v>75</v>
      </c>
      <c r="AY264" s="256" t="s">
        <v>262</v>
      </c>
    </row>
    <row r="265" s="15" customFormat="1">
      <c r="A265" s="15"/>
      <c r="B265" s="257"/>
      <c r="C265" s="258"/>
      <c r="D265" s="237" t="s">
        <v>272</v>
      </c>
      <c r="E265" s="259" t="s">
        <v>19</v>
      </c>
      <c r="F265" s="260" t="s">
        <v>278</v>
      </c>
      <c r="G265" s="258"/>
      <c r="H265" s="261">
        <v>11.279999999999999</v>
      </c>
      <c r="I265" s="262"/>
      <c r="J265" s="258"/>
      <c r="K265" s="258"/>
      <c r="L265" s="263"/>
      <c r="M265" s="264"/>
      <c r="N265" s="265"/>
      <c r="O265" s="265"/>
      <c r="P265" s="265"/>
      <c r="Q265" s="265"/>
      <c r="R265" s="265"/>
      <c r="S265" s="265"/>
      <c r="T265" s="266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67" t="s">
        <v>272</v>
      </c>
      <c r="AU265" s="267" t="s">
        <v>84</v>
      </c>
      <c r="AV265" s="15" t="s">
        <v>268</v>
      </c>
      <c r="AW265" s="15" t="s">
        <v>34</v>
      </c>
      <c r="AX265" s="15" t="s">
        <v>82</v>
      </c>
      <c r="AY265" s="267" t="s">
        <v>262</v>
      </c>
    </row>
    <row r="266" s="2" customFormat="1" ht="24.15" customHeight="1">
      <c r="A266" s="40"/>
      <c r="B266" s="41"/>
      <c r="C266" s="217" t="s">
        <v>406</v>
      </c>
      <c r="D266" s="217" t="s">
        <v>264</v>
      </c>
      <c r="E266" s="218" t="s">
        <v>407</v>
      </c>
      <c r="F266" s="219" t="s">
        <v>408</v>
      </c>
      <c r="G266" s="220" t="s">
        <v>116</v>
      </c>
      <c r="H266" s="221">
        <v>7.79</v>
      </c>
      <c r="I266" s="222"/>
      <c r="J266" s="223">
        <f>ROUND(I266*H266,2)</f>
        <v>0</v>
      </c>
      <c r="K266" s="219" t="s">
        <v>267</v>
      </c>
      <c r="L266" s="46"/>
      <c r="M266" s="224" t="s">
        <v>19</v>
      </c>
      <c r="N266" s="225" t="s">
        <v>46</v>
      </c>
      <c r="O266" s="86"/>
      <c r="P266" s="226">
        <f>O266*H266</f>
        <v>0</v>
      </c>
      <c r="Q266" s="226">
        <v>0.23715</v>
      </c>
      <c r="R266" s="226">
        <f>Q266*H266</f>
        <v>1.8473984999999999</v>
      </c>
      <c r="S266" s="226">
        <v>0</v>
      </c>
      <c r="T266" s="227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28" t="s">
        <v>268</v>
      </c>
      <c r="AT266" s="228" t="s">
        <v>264</v>
      </c>
      <c r="AU266" s="228" t="s">
        <v>84</v>
      </c>
      <c r="AY266" s="19" t="s">
        <v>262</v>
      </c>
      <c r="BE266" s="229">
        <f>IF(N266="základní",J266,0)</f>
        <v>0</v>
      </c>
      <c r="BF266" s="229">
        <f>IF(N266="snížená",J266,0)</f>
        <v>0</v>
      </c>
      <c r="BG266" s="229">
        <f>IF(N266="zákl. přenesená",J266,0)</f>
        <v>0</v>
      </c>
      <c r="BH266" s="229">
        <f>IF(N266="sníž. přenesená",J266,0)</f>
        <v>0</v>
      </c>
      <c r="BI266" s="229">
        <f>IF(N266="nulová",J266,0)</f>
        <v>0</v>
      </c>
      <c r="BJ266" s="19" t="s">
        <v>82</v>
      </c>
      <c r="BK266" s="229">
        <f>ROUND(I266*H266,2)</f>
        <v>0</v>
      </c>
      <c r="BL266" s="19" t="s">
        <v>268</v>
      </c>
      <c r="BM266" s="228" t="s">
        <v>409</v>
      </c>
    </row>
    <row r="267" s="2" customFormat="1">
      <c r="A267" s="40"/>
      <c r="B267" s="41"/>
      <c r="C267" s="42"/>
      <c r="D267" s="230" t="s">
        <v>270</v>
      </c>
      <c r="E267" s="42"/>
      <c r="F267" s="231" t="s">
        <v>410</v>
      </c>
      <c r="G267" s="42"/>
      <c r="H267" s="42"/>
      <c r="I267" s="232"/>
      <c r="J267" s="42"/>
      <c r="K267" s="42"/>
      <c r="L267" s="46"/>
      <c r="M267" s="233"/>
      <c r="N267" s="234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270</v>
      </c>
      <c r="AU267" s="19" t="s">
        <v>84</v>
      </c>
    </row>
    <row r="268" s="13" customFormat="1">
      <c r="A268" s="13"/>
      <c r="B268" s="235"/>
      <c r="C268" s="236"/>
      <c r="D268" s="237" t="s">
        <v>272</v>
      </c>
      <c r="E268" s="238" t="s">
        <v>19</v>
      </c>
      <c r="F268" s="239" t="s">
        <v>273</v>
      </c>
      <c r="G268" s="236"/>
      <c r="H268" s="238" t="s">
        <v>19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5" t="s">
        <v>272</v>
      </c>
      <c r="AU268" s="245" t="s">
        <v>84</v>
      </c>
      <c r="AV268" s="13" t="s">
        <v>82</v>
      </c>
      <c r="AW268" s="13" t="s">
        <v>34</v>
      </c>
      <c r="AX268" s="13" t="s">
        <v>75</v>
      </c>
      <c r="AY268" s="245" t="s">
        <v>262</v>
      </c>
    </row>
    <row r="269" s="13" customFormat="1">
      <c r="A269" s="13"/>
      <c r="B269" s="235"/>
      <c r="C269" s="236"/>
      <c r="D269" s="237" t="s">
        <v>272</v>
      </c>
      <c r="E269" s="238" t="s">
        <v>19</v>
      </c>
      <c r="F269" s="239" t="s">
        <v>398</v>
      </c>
      <c r="G269" s="236"/>
      <c r="H269" s="238" t="s">
        <v>19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5" t="s">
        <v>272</v>
      </c>
      <c r="AU269" s="245" t="s">
        <v>84</v>
      </c>
      <c r="AV269" s="13" t="s">
        <v>82</v>
      </c>
      <c r="AW269" s="13" t="s">
        <v>34</v>
      </c>
      <c r="AX269" s="13" t="s">
        <v>75</v>
      </c>
      <c r="AY269" s="245" t="s">
        <v>262</v>
      </c>
    </row>
    <row r="270" s="13" customFormat="1">
      <c r="A270" s="13"/>
      <c r="B270" s="235"/>
      <c r="C270" s="236"/>
      <c r="D270" s="237" t="s">
        <v>272</v>
      </c>
      <c r="E270" s="238" t="s">
        <v>19</v>
      </c>
      <c r="F270" s="239" t="s">
        <v>404</v>
      </c>
      <c r="G270" s="236"/>
      <c r="H270" s="238" t="s">
        <v>19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5" t="s">
        <v>272</v>
      </c>
      <c r="AU270" s="245" t="s">
        <v>84</v>
      </c>
      <c r="AV270" s="13" t="s">
        <v>82</v>
      </c>
      <c r="AW270" s="13" t="s">
        <v>34</v>
      </c>
      <c r="AX270" s="13" t="s">
        <v>75</v>
      </c>
      <c r="AY270" s="245" t="s">
        <v>262</v>
      </c>
    </row>
    <row r="271" s="14" customFormat="1">
      <c r="A271" s="14"/>
      <c r="B271" s="246"/>
      <c r="C271" s="247"/>
      <c r="D271" s="237" t="s">
        <v>272</v>
      </c>
      <c r="E271" s="248" t="s">
        <v>19</v>
      </c>
      <c r="F271" s="249" t="s">
        <v>411</v>
      </c>
      <c r="G271" s="247"/>
      <c r="H271" s="250">
        <v>7.2800000000000002</v>
      </c>
      <c r="I271" s="251"/>
      <c r="J271" s="247"/>
      <c r="K271" s="247"/>
      <c r="L271" s="252"/>
      <c r="M271" s="253"/>
      <c r="N271" s="254"/>
      <c r="O271" s="254"/>
      <c r="P271" s="254"/>
      <c r="Q271" s="254"/>
      <c r="R271" s="254"/>
      <c r="S271" s="254"/>
      <c r="T271" s="255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6" t="s">
        <v>272</v>
      </c>
      <c r="AU271" s="256" t="s">
        <v>84</v>
      </c>
      <c r="AV271" s="14" t="s">
        <v>84</v>
      </c>
      <c r="AW271" s="14" t="s">
        <v>34</v>
      </c>
      <c r="AX271" s="14" t="s">
        <v>75</v>
      </c>
      <c r="AY271" s="256" t="s">
        <v>262</v>
      </c>
    </row>
    <row r="272" s="14" customFormat="1">
      <c r="A272" s="14"/>
      <c r="B272" s="246"/>
      <c r="C272" s="247"/>
      <c r="D272" s="237" t="s">
        <v>272</v>
      </c>
      <c r="E272" s="248" t="s">
        <v>19</v>
      </c>
      <c r="F272" s="249" t="s">
        <v>412</v>
      </c>
      <c r="G272" s="247"/>
      <c r="H272" s="250">
        <v>0.51000000000000001</v>
      </c>
      <c r="I272" s="251"/>
      <c r="J272" s="247"/>
      <c r="K272" s="247"/>
      <c r="L272" s="252"/>
      <c r="M272" s="253"/>
      <c r="N272" s="254"/>
      <c r="O272" s="254"/>
      <c r="P272" s="254"/>
      <c r="Q272" s="254"/>
      <c r="R272" s="254"/>
      <c r="S272" s="254"/>
      <c r="T272" s="255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6" t="s">
        <v>272</v>
      </c>
      <c r="AU272" s="256" t="s">
        <v>84</v>
      </c>
      <c r="AV272" s="14" t="s">
        <v>84</v>
      </c>
      <c r="AW272" s="14" t="s">
        <v>34</v>
      </c>
      <c r="AX272" s="14" t="s">
        <v>75</v>
      </c>
      <c r="AY272" s="256" t="s">
        <v>262</v>
      </c>
    </row>
    <row r="273" s="15" customFormat="1">
      <c r="A273" s="15"/>
      <c r="B273" s="257"/>
      <c r="C273" s="258"/>
      <c r="D273" s="237" t="s">
        <v>272</v>
      </c>
      <c r="E273" s="259" t="s">
        <v>19</v>
      </c>
      <c r="F273" s="260" t="s">
        <v>278</v>
      </c>
      <c r="G273" s="258"/>
      <c r="H273" s="261">
        <v>7.79</v>
      </c>
      <c r="I273" s="262"/>
      <c r="J273" s="258"/>
      <c r="K273" s="258"/>
      <c r="L273" s="263"/>
      <c r="M273" s="264"/>
      <c r="N273" s="265"/>
      <c r="O273" s="265"/>
      <c r="P273" s="265"/>
      <c r="Q273" s="265"/>
      <c r="R273" s="265"/>
      <c r="S273" s="265"/>
      <c r="T273" s="266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67" t="s">
        <v>272</v>
      </c>
      <c r="AU273" s="267" t="s">
        <v>84</v>
      </c>
      <c r="AV273" s="15" t="s">
        <v>268</v>
      </c>
      <c r="AW273" s="15" t="s">
        <v>34</v>
      </c>
      <c r="AX273" s="15" t="s">
        <v>82</v>
      </c>
      <c r="AY273" s="267" t="s">
        <v>262</v>
      </c>
    </row>
    <row r="274" s="2" customFormat="1" ht="24.15" customHeight="1">
      <c r="A274" s="40"/>
      <c r="B274" s="41"/>
      <c r="C274" s="217" t="s">
        <v>413</v>
      </c>
      <c r="D274" s="217" t="s">
        <v>264</v>
      </c>
      <c r="E274" s="218" t="s">
        <v>414</v>
      </c>
      <c r="F274" s="219" t="s">
        <v>415</v>
      </c>
      <c r="G274" s="220" t="s">
        <v>370</v>
      </c>
      <c r="H274" s="221">
        <v>10</v>
      </c>
      <c r="I274" s="222"/>
      <c r="J274" s="223">
        <f>ROUND(I274*H274,2)</f>
        <v>0</v>
      </c>
      <c r="K274" s="219" t="s">
        <v>267</v>
      </c>
      <c r="L274" s="46"/>
      <c r="M274" s="224" t="s">
        <v>19</v>
      </c>
      <c r="N274" s="225" t="s">
        <v>46</v>
      </c>
      <c r="O274" s="86"/>
      <c r="P274" s="226">
        <f>O274*H274</f>
        <v>0</v>
      </c>
      <c r="Q274" s="226">
        <v>0.026280000000000001</v>
      </c>
      <c r="R274" s="226">
        <f>Q274*H274</f>
        <v>0.26280000000000003</v>
      </c>
      <c r="S274" s="226">
        <v>0</v>
      </c>
      <c r="T274" s="227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8" t="s">
        <v>268</v>
      </c>
      <c r="AT274" s="228" t="s">
        <v>264</v>
      </c>
      <c r="AU274" s="228" t="s">
        <v>84</v>
      </c>
      <c r="AY274" s="19" t="s">
        <v>262</v>
      </c>
      <c r="BE274" s="229">
        <f>IF(N274="základní",J274,0)</f>
        <v>0</v>
      </c>
      <c r="BF274" s="229">
        <f>IF(N274="snížená",J274,0)</f>
        <v>0</v>
      </c>
      <c r="BG274" s="229">
        <f>IF(N274="zákl. přenesená",J274,0)</f>
        <v>0</v>
      </c>
      <c r="BH274" s="229">
        <f>IF(N274="sníž. přenesená",J274,0)</f>
        <v>0</v>
      </c>
      <c r="BI274" s="229">
        <f>IF(N274="nulová",J274,0)</f>
        <v>0</v>
      </c>
      <c r="BJ274" s="19" t="s">
        <v>82</v>
      </c>
      <c r="BK274" s="229">
        <f>ROUND(I274*H274,2)</f>
        <v>0</v>
      </c>
      <c r="BL274" s="19" t="s">
        <v>268</v>
      </c>
      <c r="BM274" s="228" t="s">
        <v>416</v>
      </c>
    </row>
    <row r="275" s="2" customFormat="1">
      <c r="A275" s="40"/>
      <c r="B275" s="41"/>
      <c r="C275" s="42"/>
      <c r="D275" s="230" t="s">
        <v>270</v>
      </c>
      <c r="E275" s="42"/>
      <c r="F275" s="231" t="s">
        <v>417</v>
      </c>
      <c r="G275" s="42"/>
      <c r="H275" s="42"/>
      <c r="I275" s="232"/>
      <c r="J275" s="42"/>
      <c r="K275" s="42"/>
      <c r="L275" s="46"/>
      <c r="M275" s="233"/>
      <c r="N275" s="234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270</v>
      </c>
      <c r="AU275" s="19" t="s">
        <v>84</v>
      </c>
    </row>
    <row r="276" s="13" customFormat="1">
      <c r="A276" s="13"/>
      <c r="B276" s="235"/>
      <c r="C276" s="236"/>
      <c r="D276" s="237" t="s">
        <v>272</v>
      </c>
      <c r="E276" s="238" t="s">
        <v>19</v>
      </c>
      <c r="F276" s="239" t="s">
        <v>273</v>
      </c>
      <c r="G276" s="236"/>
      <c r="H276" s="238" t="s">
        <v>19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5" t="s">
        <v>272</v>
      </c>
      <c r="AU276" s="245" t="s">
        <v>84</v>
      </c>
      <c r="AV276" s="13" t="s">
        <v>82</v>
      </c>
      <c r="AW276" s="13" t="s">
        <v>34</v>
      </c>
      <c r="AX276" s="13" t="s">
        <v>75</v>
      </c>
      <c r="AY276" s="245" t="s">
        <v>262</v>
      </c>
    </row>
    <row r="277" s="13" customFormat="1">
      <c r="A277" s="13"/>
      <c r="B277" s="235"/>
      <c r="C277" s="236"/>
      <c r="D277" s="237" t="s">
        <v>272</v>
      </c>
      <c r="E277" s="238" t="s">
        <v>19</v>
      </c>
      <c r="F277" s="239" t="s">
        <v>398</v>
      </c>
      <c r="G277" s="236"/>
      <c r="H277" s="238" t="s">
        <v>19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5" t="s">
        <v>272</v>
      </c>
      <c r="AU277" s="245" t="s">
        <v>84</v>
      </c>
      <c r="AV277" s="13" t="s">
        <v>82</v>
      </c>
      <c r="AW277" s="13" t="s">
        <v>34</v>
      </c>
      <c r="AX277" s="13" t="s">
        <v>75</v>
      </c>
      <c r="AY277" s="245" t="s">
        <v>262</v>
      </c>
    </row>
    <row r="278" s="13" customFormat="1">
      <c r="A278" s="13"/>
      <c r="B278" s="235"/>
      <c r="C278" s="236"/>
      <c r="D278" s="237" t="s">
        <v>272</v>
      </c>
      <c r="E278" s="238" t="s">
        <v>19</v>
      </c>
      <c r="F278" s="239" t="s">
        <v>404</v>
      </c>
      <c r="G278" s="236"/>
      <c r="H278" s="238" t="s">
        <v>19</v>
      </c>
      <c r="I278" s="240"/>
      <c r="J278" s="236"/>
      <c r="K278" s="236"/>
      <c r="L278" s="241"/>
      <c r="M278" s="242"/>
      <c r="N278" s="243"/>
      <c r="O278" s="243"/>
      <c r="P278" s="243"/>
      <c r="Q278" s="243"/>
      <c r="R278" s="243"/>
      <c r="S278" s="243"/>
      <c r="T278" s="24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5" t="s">
        <v>272</v>
      </c>
      <c r="AU278" s="245" t="s">
        <v>84</v>
      </c>
      <c r="AV278" s="13" t="s">
        <v>82</v>
      </c>
      <c r="AW278" s="13" t="s">
        <v>34</v>
      </c>
      <c r="AX278" s="13" t="s">
        <v>75</v>
      </c>
      <c r="AY278" s="245" t="s">
        <v>262</v>
      </c>
    </row>
    <row r="279" s="14" customFormat="1">
      <c r="A279" s="14"/>
      <c r="B279" s="246"/>
      <c r="C279" s="247"/>
      <c r="D279" s="237" t="s">
        <v>272</v>
      </c>
      <c r="E279" s="248" t="s">
        <v>19</v>
      </c>
      <c r="F279" s="249" t="s">
        <v>418</v>
      </c>
      <c r="G279" s="247"/>
      <c r="H279" s="250">
        <v>4</v>
      </c>
      <c r="I279" s="251"/>
      <c r="J279" s="247"/>
      <c r="K279" s="247"/>
      <c r="L279" s="252"/>
      <c r="M279" s="253"/>
      <c r="N279" s="254"/>
      <c r="O279" s="254"/>
      <c r="P279" s="254"/>
      <c r="Q279" s="254"/>
      <c r="R279" s="254"/>
      <c r="S279" s="254"/>
      <c r="T279" s="25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6" t="s">
        <v>272</v>
      </c>
      <c r="AU279" s="256" t="s">
        <v>84</v>
      </c>
      <c r="AV279" s="14" t="s">
        <v>84</v>
      </c>
      <c r="AW279" s="14" t="s">
        <v>34</v>
      </c>
      <c r="AX279" s="14" t="s">
        <v>75</v>
      </c>
      <c r="AY279" s="256" t="s">
        <v>262</v>
      </c>
    </row>
    <row r="280" s="16" customFormat="1">
      <c r="A280" s="16"/>
      <c r="B280" s="278"/>
      <c r="C280" s="279"/>
      <c r="D280" s="237" t="s">
        <v>272</v>
      </c>
      <c r="E280" s="280" t="s">
        <v>19</v>
      </c>
      <c r="F280" s="281" t="s">
        <v>419</v>
      </c>
      <c r="G280" s="279"/>
      <c r="H280" s="282">
        <v>4</v>
      </c>
      <c r="I280" s="283"/>
      <c r="J280" s="279"/>
      <c r="K280" s="279"/>
      <c r="L280" s="284"/>
      <c r="M280" s="285"/>
      <c r="N280" s="286"/>
      <c r="O280" s="286"/>
      <c r="P280" s="286"/>
      <c r="Q280" s="286"/>
      <c r="R280" s="286"/>
      <c r="S280" s="286"/>
      <c r="T280" s="287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T280" s="288" t="s">
        <v>272</v>
      </c>
      <c r="AU280" s="288" t="s">
        <v>84</v>
      </c>
      <c r="AV280" s="16" t="s">
        <v>95</v>
      </c>
      <c r="AW280" s="16" t="s">
        <v>34</v>
      </c>
      <c r="AX280" s="16" t="s">
        <v>75</v>
      </c>
      <c r="AY280" s="288" t="s">
        <v>262</v>
      </c>
    </row>
    <row r="281" s="13" customFormat="1">
      <c r="A281" s="13"/>
      <c r="B281" s="235"/>
      <c r="C281" s="236"/>
      <c r="D281" s="237" t="s">
        <v>272</v>
      </c>
      <c r="E281" s="238" t="s">
        <v>19</v>
      </c>
      <c r="F281" s="239" t="s">
        <v>420</v>
      </c>
      <c r="G281" s="236"/>
      <c r="H281" s="238" t="s">
        <v>19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5" t="s">
        <v>272</v>
      </c>
      <c r="AU281" s="245" t="s">
        <v>84</v>
      </c>
      <c r="AV281" s="13" t="s">
        <v>82</v>
      </c>
      <c r="AW281" s="13" t="s">
        <v>34</v>
      </c>
      <c r="AX281" s="13" t="s">
        <v>75</v>
      </c>
      <c r="AY281" s="245" t="s">
        <v>262</v>
      </c>
    </row>
    <row r="282" s="14" customFormat="1">
      <c r="A282" s="14"/>
      <c r="B282" s="246"/>
      <c r="C282" s="247"/>
      <c r="D282" s="237" t="s">
        <v>272</v>
      </c>
      <c r="E282" s="248" t="s">
        <v>19</v>
      </c>
      <c r="F282" s="249" t="s">
        <v>421</v>
      </c>
      <c r="G282" s="247"/>
      <c r="H282" s="250">
        <v>6</v>
      </c>
      <c r="I282" s="251"/>
      <c r="J282" s="247"/>
      <c r="K282" s="247"/>
      <c r="L282" s="252"/>
      <c r="M282" s="253"/>
      <c r="N282" s="254"/>
      <c r="O282" s="254"/>
      <c r="P282" s="254"/>
      <c r="Q282" s="254"/>
      <c r="R282" s="254"/>
      <c r="S282" s="254"/>
      <c r="T282" s="255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6" t="s">
        <v>272</v>
      </c>
      <c r="AU282" s="256" t="s">
        <v>84</v>
      </c>
      <c r="AV282" s="14" t="s">
        <v>84</v>
      </c>
      <c r="AW282" s="14" t="s">
        <v>34</v>
      </c>
      <c r="AX282" s="14" t="s">
        <v>75</v>
      </c>
      <c r="AY282" s="256" t="s">
        <v>262</v>
      </c>
    </row>
    <row r="283" s="16" customFormat="1">
      <c r="A283" s="16"/>
      <c r="B283" s="278"/>
      <c r="C283" s="279"/>
      <c r="D283" s="237" t="s">
        <v>272</v>
      </c>
      <c r="E283" s="280" t="s">
        <v>19</v>
      </c>
      <c r="F283" s="281" t="s">
        <v>419</v>
      </c>
      <c r="G283" s="279"/>
      <c r="H283" s="282">
        <v>6</v>
      </c>
      <c r="I283" s="283"/>
      <c r="J283" s="279"/>
      <c r="K283" s="279"/>
      <c r="L283" s="284"/>
      <c r="M283" s="285"/>
      <c r="N283" s="286"/>
      <c r="O283" s="286"/>
      <c r="P283" s="286"/>
      <c r="Q283" s="286"/>
      <c r="R283" s="286"/>
      <c r="S283" s="286"/>
      <c r="T283" s="287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T283" s="288" t="s">
        <v>272</v>
      </c>
      <c r="AU283" s="288" t="s">
        <v>84</v>
      </c>
      <c r="AV283" s="16" t="s">
        <v>95</v>
      </c>
      <c r="AW283" s="16" t="s">
        <v>34</v>
      </c>
      <c r="AX283" s="16" t="s">
        <v>75</v>
      </c>
      <c r="AY283" s="288" t="s">
        <v>262</v>
      </c>
    </row>
    <row r="284" s="15" customFormat="1">
      <c r="A284" s="15"/>
      <c r="B284" s="257"/>
      <c r="C284" s="258"/>
      <c r="D284" s="237" t="s">
        <v>272</v>
      </c>
      <c r="E284" s="259" t="s">
        <v>19</v>
      </c>
      <c r="F284" s="260" t="s">
        <v>278</v>
      </c>
      <c r="G284" s="258"/>
      <c r="H284" s="261">
        <v>10</v>
      </c>
      <c r="I284" s="262"/>
      <c r="J284" s="258"/>
      <c r="K284" s="258"/>
      <c r="L284" s="263"/>
      <c r="M284" s="264"/>
      <c r="N284" s="265"/>
      <c r="O284" s="265"/>
      <c r="P284" s="265"/>
      <c r="Q284" s="265"/>
      <c r="R284" s="265"/>
      <c r="S284" s="265"/>
      <c r="T284" s="266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67" t="s">
        <v>272</v>
      </c>
      <c r="AU284" s="267" t="s">
        <v>84</v>
      </c>
      <c r="AV284" s="15" t="s">
        <v>268</v>
      </c>
      <c r="AW284" s="15" t="s">
        <v>34</v>
      </c>
      <c r="AX284" s="15" t="s">
        <v>82</v>
      </c>
      <c r="AY284" s="267" t="s">
        <v>262</v>
      </c>
    </row>
    <row r="285" s="2" customFormat="1" ht="24.15" customHeight="1">
      <c r="A285" s="40"/>
      <c r="B285" s="41"/>
      <c r="C285" s="217" t="s">
        <v>422</v>
      </c>
      <c r="D285" s="217" t="s">
        <v>264</v>
      </c>
      <c r="E285" s="218" t="s">
        <v>423</v>
      </c>
      <c r="F285" s="219" t="s">
        <v>424</v>
      </c>
      <c r="G285" s="220" t="s">
        <v>370</v>
      </c>
      <c r="H285" s="221">
        <v>2</v>
      </c>
      <c r="I285" s="222"/>
      <c r="J285" s="223">
        <f>ROUND(I285*H285,2)</f>
        <v>0</v>
      </c>
      <c r="K285" s="219" t="s">
        <v>267</v>
      </c>
      <c r="L285" s="46"/>
      <c r="M285" s="224" t="s">
        <v>19</v>
      </c>
      <c r="N285" s="225" t="s">
        <v>46</v>
      </c>
      <c r="O285" s="86"/>
      <c r="P285" s="226">
        <f>O285*H285</f>
        <v>0</v>
      </c>
      <c r="Q285" s="226">
        <v>0.081309999999999993</v>
      </c>
      <c r="R285" s="226">
        <f>Q285*H285</f>
        <v>0.16261999999999999</v>
      </c>
      <c r="S285" s="226">
        <v>0</v>
      </c>
      <c r="T285" s="227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28" t="s">
        <v>268</v>
      </c>
      <c r="AT285" s="228" t="s">
        <v>264</v>
      </c>
      <c r="AU285" s="228" t="s">
        <v>84</v>
      </c>
      <c r="AY285" s="19" t="s">
        <v>262</v>
      </c>
      <c r="BE285" s="229">
        <f>IF(N285="základní",J285,0)</f>
        <v>0</v>
      </c>
      <c r="BF285" s="229">
        <f>IF(N285="snížená",J285,0)</f>
        <v>0</v>
      </c>
      <c r="BG285" s="229">
        <f>IF(N285="zákl. přenesená",J285,0)</f>
        <v>0</v>
      </c>
      <c r="BH285" s="229">
        <f>IF(N285="sníž. přenesená",J285,0)</f>
        <v>0</v>
      </c>
      <c r="BI285" s="229">
        <f>IF(N285="nulová",J285,0)</f>
        <v>0</v>
      </c>
      <c r="BJ285" s="19" t="s">
        <v>82</v>
      </c>
      <c r="BK285" s="229">
        <f>ROUND(I285*H285,2)</f>
        <v>0</v>
      </c>
      <c r="BL285" s="19" t="s">
        <v>268</v>
      </c>
      <c r="BM285" s="228" t="s">
        <v>425</v>
      </c>
    </row>
    <row r="286" s="2" customFormat="1">
      <c r="A286" s="40"/>
      <c r="B286" s="41"/>
      <c r="C286" s="42"/>
      <c r="D286" s="230" t="s">
        <v>270</v>
      </c>
      <c r="E286" s="42"/>
      <c r="F286" s="231" t="s">
        <v>426</v>
      </c>
      <c r="G286" s="42"/>
      <c r="H286" s="42"/>
      <c r="I286" s="232"/>
      <c r="J286" s="42"/>
      <c r="K286" s="42"/>
      <c r="L286" s="46"/>
      <c r="M286" s="233"/>
      <c r="N286" s="234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270</v>
      </c>
      <c r="AU286" s="19" t="s">
        <v>84</v>
      </c>
    </row>
    <row r="287" s="13" customFormat="1">
      <c r="A287" s="13"/>
      <c r="B287" s="235"/>
      <c r="C287" s="236"/>
      <c r="D287" s="237" t="s">
        <v>272</v>
      </c>
      <c r="E287" s="238" t="s">
        <v>19</v>
      </c>
      <c r="F287" s="239" t="s">
        <v>273</v>
      </c>
      <c r="G287" s="236"/>
      <c r="H287" s="238" t="s">
        <v>19</v>
      </c>
      <c r="I287" s="240"/>
      <c r="J287" s="236"/>
      <c r="K287" s="236"/>
      <c r="L287" s="241"/>
      <c r="M287" s="242"/>
      <c r="N287" s="243"/>
      <c r="O287" s="243"/>
      <c r="P287" s="243"/>
      <c r="Q287" s="243"/>
      <c r="R287" s="243"/>
      <c r="S287" s="243"/>
      <c r="T287" s="24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5" t="s">
        <v>272</v>
      </c>
      <c r="AU287" s="245" t="s">
        <v>84</v>
      </c>
      <c r="AV287" s="13" t="s">
        <v>82</v>
      </c>
      <c r="AW287" s="13" t="s">
        <v>34</v>
      </c>
      <c r="AX287" s="13" t="s">
        <v>75</v>
      </c>
      <c r="AY287" s="245" t="s">
        <v>262</v>
      </c>
    </row>
    <row r="288" s="13" customFormat="1">
      <c r="A288" s="13"/>
      <c r="B288" s="235"/>
      <c r="C288" s="236"/>
      <c r="D288" s="237" t="s">
        <v>272</v>
      </c>
      <c r="E288" s="238" t="s">
        <v>19</v>
      </c>
      <c r="F288" s="239" t="s">
        <v>398</v>
      </c>
      <c r="G288" s="236"/>
      <c r="H288" s="238" t="s">
        <v>19</v>
      </c>
      <c r="I288" s="240"/>
      <c r="J288" s="236"/>
      <c r="K288" s="236"/>
      <c r="L288" s="241"/>
      <c r="M288" s="242"/>
      <c r="N288" s="243"/>
      <c r="O288" s="243"/>
      <c r="P288" s="243"/>
      <c r="Q288" s="243"/>
      <c r="R288" s="243"/>
      <c r="S288" s="243"/>
      <c r="T288" s="24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5" t="s">
        <v>272</v>
      </c>
      <c r="AU288" s="245" t="s">
        <v>84</v>
      </c>
      <c r="AV288" s="13" t="s">
        <v>82</v>
      </c>
      <c r="AW288" s="13" t="s">
        <v>34</v>
      </c>
      <c r="AX288" s="13" t="s">
        <v>75</v>
      </c>
      <c r="AY288" s="245" t="s">
        <v>262</v>
      </c>
    </row>
    <row r="289" s="13" customFormat="1">
      <c r="A289" s="13"/>
      <c r="B289" s="235"/>
      <c r="C289" s="236"/>
      <c r="D289" s="237" t="s">
        <v>272</v>
      </c>
      <c r="E289" s="238" t="s">
        <v>19</v>
      </c>
      <c r="F289" s="239" t="s">
        <v>404</v>
      </c>
      <c r="G289" s="236"/>
      <c r="H289" s="238" t="s">
        <v>19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5" t="s">
        <v>272</v>
      </c>
      <c r="AU289" s="245" t="s">
        <v>84</v>
      </c>
      <c r="AV289" s="13" t="s">
        <v>82</v>
      </c>
      <c r="AW289" s="13" t="s">
        <v>34</v>
      </c>
      <c r="AX289" s="13" t="s">
        <v>75</v>
      </c>
      <c r="AY289" s="245" t="s">
        <v>262</v>
      </c>
    </row>
    <row r="290" s="14" customFormat="1">
      <c r="A290" s="14"/>
      <c r="B290" s="246"/>
      <c r="C290" s="247"/>
      <c r="D290" s="237" t="s">
        <v>272</v>
      </c>
      <c r="E290" s="248" t="s">
        <v>19</v>
      </c>
      <c r="F290" s="249" t="s">
        <v>427</v>
      </c>
      <c r="G290" s="247"/>
      <c r="H290" s="250">
        <v>2</v>
      </c>
      <c r="I290" s="251"/>
      <c r="J290" s="247"/>
      <c r="K290" s="247"/>
      <c r="L290" s="252"/>
      <c r="M290" s="253"/>
      <c r="N290" s="254"/>
      <c r="O290" s="254"/>
      <c r="P290" s="254"/>
      <c r="Q290" s="254"/>
      <c r="R290" s="254"/>
      <c r="S290" s="254"/>
      <c r="T290" s="25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6" t="s">
        <v>272</v>
      </c>
      <c r="AU290" s="256" t="s">
        <v>84</v>
      </c>
      <c r="AV290" s="14" t="s">
        <v>84</v>
      </c>
      <c r="AW290" s="14" t="s">
        <v>34</v>
      </c>
      <c r="AX290" s="14" t="s">
        <v>75</v>
      </c>
      <c r="AY290" s="256" t="s">
        <v>262</v>
      </c>
    </row>
    <row r="291" s="15" customFormat="1">
      <c r="A291" s="15"/>
      <c r="B291" s="257"/>
      <c r="C291" s="258"/>
      <c r="D291" s="237" t="s">
        <v>272</v>
      </c>
      <c r="E291" s="259" t="s">
        <v>19</v>
      </c>
      <c r="F291" s="260" t="s">
        <v>278</v>
      </c>
      <c r="G291" s="258"/>
      <c r="H291" s="261">
        <v>2</v>
      </c>
      <c r="I291" s="262"/>
      <c r="J291" s="258"/>
      <c r="K291" s="258"/>
      <c r="L291" s="263"/>
      <c r="M291" s="264"/>
      <c r="N291" s="265"/>
      <c r="O291" s="265"/>
      <c r="P291" s="265"/>
      <c r="Q291" s="265"/>
      <c r="R291" s="265"/>
      <c r="S291" s="265"/>
      <c r="T291" s="266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7" t="s">
        <v>272</v>
      </c>
      <c r="AU291" s="267" t="s">
        <v>84</v>
      </c>
      <c r="AV291" s="15" t="s">
        <v>268</v>
      </c>
      <c r="AW291" s="15" t="s">
        <v>34</v>
      </c>
      <c r="AX291" s="15" t="s">
        <v>82</v>
      </c>
      <c r="AY291" s="267" t="s">
        <v>262</v>
      </c>
    </row>
    <row r="292" s="2" customFormat="1" ht="24.15" customHeight="1">
      <c r="A292" s="40"/>
      <c r="B292" s="41"/>
      <c r="C292" s="217" t="s">
        <v>428</v>
      </c>
      <c r="D292" s="217" t="s">
        <v>264</v>
      </c>
      <c r="E292" s="218" t="s">
        <v>429</v>
      </c>
      <c r="F292" s="219" t="s">
        <v>430</v>
      </c>
      <c r="G292" s="220" t="s">
        <v>370</v>
      </c>
      <c r="H292" s="221">
        <v>2</v>
      </c>
      <c r="I292" s="222"/>
      <c r="J292" s="223">
        <f>ROUND(I292*H292,2)</f>
        <v>0</v>
      </c>
      <c r="K292" s="219" t="s">
        <v>267</v>
      </c>
      <c r="L292" s="46"/>
      <c r="M292" s="224" t="s">
        <v>19</v>
      </c>
      <c r="N292" s="225" t="s">
        <v>46</v>
      </c>
      <c r="O292" s="86"/>
      <c r="P292" s="226">
        <f>O292*H292</f>
        <v>0</v>
      </c>
      <c r="Q292" s="226">
        <v>0.094310000000000005</v>
      </c>
      <c r="R292" s="226">
        <f>Q292*H292</f>
        <v>0.18862000000000001</v>
      </c>
      <c r="S292" s="226">
        <v>0</v>
      </c>
      <c r="T292" s="227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28" t="s">
        <v>268</v>
      </c>
      <c r="AT292" s="228" t="s">
        <v>264</v>
      </c>
      <c r="AU292" s="228" t="s">
        <v>84</v>
      </c>
      <c r="AY292" s="19" t="s">
        <v>262</v>
      </c>
      <c r="BE292" s="229">
        <f>IF(N292="základní",J292,0)</f>
        <v>0</v>
      </c>
      <c r="BF292" s="229">
        <f>IF(N292="snížená",J292,0)</f>
        <v>0</v>
      </c>
      <c r="BG292" s="229">
        <f>IF(N292="zákl. přenesená",J292,0)</f>
        <v>0</v>
      </c>
      <c r="BH292" s="229">
        <f>IF(N292="sníž. přenesená",J292,0)</f>
        <v>0</v>
      </c>
      <c r="BI292" s="229">
        <f>IF(N292="nulová",J292,0)</f>
        <v>0</v>
      </c>
      <c r="BJ292" s="19" t="s">
        <v>82</v>
      </c>
      <c r="BK292" s="229">
        <f>ROUND(I292*H292,2)</f>
        <v>0</v>
      </c>
      <c r="BL292" s="19" t="s">
        <v>268</v>
      </c>
      <c r="BM292" s="228" t="s">
        <v>431</v>
      </c>
    </row>
    <row r="293" s="2" customFormat="1">
      <c r="A293" s="40"/>
      <c r="B293" s="41"/>
      <c r="C293" s="42"/>
      <c r="D293" s="230" t="s">
        <v>270</v>
      </c>
      <c r="E293" s="42"/>
      <c r="F293" s="231" t="s">
        <v>432</v>
      </c>
      <c r="G293" s="42"/>
      <c r="H293" s="42"/>
      <c r="I293" s="232"/>
      <c r="J293" s="42"/>
      <c r="K293" s="42"/>
      <c r="L293" s="46"/>
      <c r="M293" s="233"/>
      <c r="N293" s="234"/>
      <c r="O293" s="86"/>
      <c r="P293" s="86"/>
      <c r="Q293" s="86"/>
      <c r="R293" s="86"/>
      <c r="S293" s="86"/>
      <c r="T293" s="87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270</v>
      </c>
      <c r="AU293" s="19" t="s">
        <v>84</v>
      </c>
    </row>
    <row r="294" s="13" customFormat="1">
      <c r="A294" s="13"/>
      <c r="B294" s="235"/>
      <c r="C294" s="236"/>
      <c r="D294" s="237" t="s">
        <v>272</v>
      </c>
      <c r="E294" s="238" t="s">
        <v>19</v>
      </c>
      <c r="F294" s="239" t="s">
        <v>273</v>
      </c>
      <c r="G294" s="236"/>
      <c r="H294" s="238" t="s">
        <v>19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5" t="s">
        <v>272</v>
      </c>
      <c r="AU294" s="245" t="s">
        <v>84</v>
      </c>
      <c r="AV294" s="13" t="s">
        <v>82</v>
      </c>
      <c r="AW294" s="13" t="s">
        <v>34</v>
      </c>
      <c r="AX294" s="13" t="s">
        <v>75</v>
      </c>
      <c r="AY294" s="245" t="s">
        <v>262</v>
      </c>
    </row>
    <row r="295" s="13" customFormat="1">
      <c r="A295" s="13"/>
      <c r="B295" s="235"/>
      <c r="C295" s="236"/>
      <c r="D295" s="237" t="s">
        <v>272</v>
      </c>
      <c r="E295" s="238" t="s">
        <v>19</v>
      </c>
      <c r="F295" s="239" t="s">
        <v>398</v>
      </c>
      <c r="G295" s="236"/>
      <c r="H295" s="238" t="s">
        <v>19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5" t="s">
        <v>272</v>
      </c>
      <c r="AU295" s="245" t="s">
        <v>84</v>
      </c>
      <c r="AV295" s="13" t="s">
        <v>82</v>
      </c>
      <c r="AW295" s="13" t="s">
        <v>34</v>
      </c>
      <c r="AX295" s="13" t="s">
        <v>75</v>
      </c>
      <c r="AY295" s="245" t="s">
        <v>262</v>
      </c>
    </row>
    <row r="296" s="13" customFormat="1">
      <c r="A296" s="13"/>
      <c r="B296" s="235"/>
      <c r="C296" s="236"/>
      <c r="D296" s="237" t="s">
        <v>272</v>
      </c>
      <c r="E296" s="238" t="s">
        <v>19</v>
      </c>
      <c r="F296" s="239" t="s">
        <v>404</v>
      </c>
      <c r="G296" s="236"/>
      <c r="H296" s="238" t="s">
        <v>19</v>
      </c>
      <c r="I296" s="240"/>
      <c r="J296" s="236"/>
      <c r="K296" s="236"/>
      <c r="L296" s="241"/>
      <c r="M296" s="242"/>
      <c r="N296" s="243"/>
      <c r="O296" s="243"/>
      <c r="P296" s="243"/>
      <c r="Q296" s="243"/>
      <c r="R296" s="243"/>
      <c r="S296" s="243"/>
      <c r="T296" s="24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5" t="s">
        <v>272</v>
      </c>
      <c r="AU296" s="245" t="s">
        <v>84</v>
      </c>
      <c r="AV296" s="13" t="s">
        <v>82</v>
      </c>
      <c r="AW296" s="13" t="s">
        <v>34</v>
      </c>
      <c r="AX296" s="13" t="s">
        <v>75</v>
      </c>
      <c r="AY296" s="245" t="s">
        <v>262</v>
      </c>
    </row>
    <row r="297" s="14" customFormat="1">
      <c r="A297" s="14"/>
      <c r="B297" s="246"/>
      <c r="C297" s="247"/>
      <c r="D297" s="237" t="s">
        <v>272</v>
      </c>
      <c r="E297" s="248" t="s">
        <v>19</v>
      </c>
      <c r="F297" s="249" t="s">
        <v>433</v>
      </c>
      <c r="G297" s="247"/>
      <c r="H297" s="250">
        <v>2</v>
      </c>
      <c r="I297" s="251"/>
      <c r="J297" s="247"/>
      <c r="K297" s="247"/>
      <c r="L297" s="252"/>
      <c r="M297" s="253"/>
      <c r="N297" s="254"/>
      <c r="O297" s="254"/>
      <c r="P297" s="254"/>
      <c r="Q297" s="254"/>
      <c r="R297" s="254"/>
      <c r="S297" s="254"/>
      <c r="T297" s="255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6" t="s">
        <v>272</v>
      </c>
      <c r="AU297" s="256" t="s">
        <v>84</v>
      </c>
      <c r="AV297" s="14" t="s">
        <v>84</v>
      </c>
      <c r="AW297" s="14" t="s">
        <v>34</v>
      </c>
      <c r="AX297" s="14" t="s">
        <v>75</v>
      </c>
      <c r="AY297" s="256" t="s">
        <v>262</v>
      </c>
    </row>
    <row r="298" s="15" customFormat="1">
      <c r="A298" s="15"/>
      <c r="B298" s="257"/>
      <c r="C298" s="258"/>
      <c r="D298" s="237" t="s">
        <v>272</v>
      </c>
      <c r="E298" s="259" t="s">
        <v>19</v>
      </c>
      <c r="F298" s="260" t="s">
        <v>278</v>
      </c>
      <c r="G298" s="258"/>
      <c r="H298" s="261">
        <v>2</v>
      </c>
      <c r="I298" s="262"/>
      <c r="J298" s="258"/>
      <c r="K298" s="258"/>
      <c r="L298" s="263"/>
      <c r="M298" s="264"/>
      <c r="N298" s="265"/>
      <c r="O298" s="265"/>
      <c r="P298" s="265"/>
      <c r="Q298" s="265"/>
      <c r="R298" s="265"/>
      <c r="S298" s="265"/>
      <c r="T298" s="266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67" t="s">
        <v>272</v>
      </c>
      <c r="AU298" s="267" t="s">
        <v>84</v>
      </c>
      <c r="AV298" s="15" t="s">
        <v>268</v>
      </c>
      <c r="AW298" s="15" t="s">
        <v>34</v>
      </c>
      <c r="AX298" s="15" t="s">
        <v>82</v>
      </c>
      <c r="AY298" s="267" t="s">
        <v>262</v>
      </c>
    </row>
    <row r="299" s="2" customFormat="1" ht="24.15" customHeight="1">
      <c r="A299" s="40"/>
      <c r="B299" s="41"/>
      <c r="C299" s="217" t="s">
        <v>434</v>
      </c>
      <c r="D299" s="217" t="s">
        <v>264</v>
      </c>
      <c r="E299" s="218" t="s">
        <v>435</v>
      </c>
      <c r="F299" s="219" t="s">
        <v>436</v>
      </c>
      <c r="G299" s="220" t="s">
        <v>370</v>
      </c>
      <c r="H299" s="221">
        <v>1</v>
      </c>
      <c r="I299" s="222"/>
      <c r="J299" s="223">
        <f>ROUND(I299*H299,2)</f>
        <v>0</v>
      </c>
      <c r="K299" s="219" t="s">
        <v>267</v>
      </c>
      <c r="L299" s="46"/>
      <c r="M299" s="224" t="s">
        <v>19</v>
      </c>
      <c r="N299" s="225" t="s">
        <v>46</v>
      </c>
      <c r="O299" s="86"/>
      <c r="P299" s="226">
        <f>O299*H299</f>
        <v>0</v>
      </c>
      <c r="Q299" s="226">
        <v>0.17549000000000001</v>
      </c>
      <c r="R299" s="226">
        <f>Q299*H299</f>
        <v>0.17549000000000001</v>
      </c>
      <c r="S299" s="226">
        <v>0</v>
      </c>
      <c r="T299" s="227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28" t="s">
        <v>268</v>
      </c>
      <c r="AT299" s="228" t="s">
        <v>264</v>
      </c>
      <c r="AU299" s="228" t="s">
        <v>84</v>
      </c>
      <c r="AY299" s="19" t="s">
        <v>262</v>
      </c>
      <c r="BE299" s="229">
        <f>IF(N299="základní",J299,0)</f>
        <v>0</v>
      </c>
      <c r="BF299" s="229">
        <f>IF(N299="snížená",J299,0)</f>
        <v>0</v>
      </c>
      <c r="BG299" s="229">
        <f>IF(N299="zákl. přenesená",J299,0)</f>
        <v>0</v>
      </c>
      <c r="BH299" s="229">
        <f>IF(N299="sníž. přenesená",J299,0)</f>
        <v>0</v>
      </c>
      <c r="BI299" s="229">
        <f>IF(N299="nulová",J299,0)</f>
        <v>0</v>
      </c>
      <c r="BJ299" s="19" t="s">
        <v>82</v>
      </c>
      <c r="BK299" s="229">
        <f>ROUND(I299*H299,2)</f>
        <v>0</v>
      </c>
      <c r="BL299" s="19" t="s">
        <v>268</v>
      </c>
      <c r="BM299" s="228" t="s">
        <v>437</v>
      </c>
    </row>
    <row r="300" s="2" customFormat="1">
      <c r="A300" s="40"/>
      <c r="B300" s="41"/>
      <c r="C300" s="42"/>
      <c r="D300" s="230" t="s">
        <v>270</v>
      </c>
      <c r="E300" s="42"/>
      <c r="F300" s="231" t="s">
        <v>438</v>
      </c>
      <c r="G300" s="42"/>
      <c r="H300" s="42"/>
      <c r="I300" s="232"/>
      <c r="J300" s="42"/>
      <c r="K300" s="42"/>
      <c r="L300" s="46"/>
      <c r="M300" s="233"/>
      <c r="N300" s="234"/>
      <c r="O300" s="86"/>
      <c r="P300" s="86"/>
      <c r="Q300" s="86"/>
      <c r="R300" s="86"/>
      <c r="S300" s="86"/>
      <c r="T300" s="87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9" t="s">
        <v>270</v>
      </c>
      <c r="AU300" s="19" t="s">
        <v>84</v>
      </c>
    </row>
    <row r="301" s="13" customFormat="1">
      <c r="A301" s="13"/>
      <c r="B301" s="235"/>
      <c r="C301" s="236"/>
      <c r="D301" s="237" t="s">
        <v>272</v>
      </c>
      <c r="E301" s="238" t="s">
        <v>19</v>
      </c>
      <c r="F301" s="239" t="s">
        <v>273</v>
      </c>
      <c r="G301" s="236"/>
      <c r="H301" s="238" t="s">
        <v>19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5" t="s">
        <v>272</v>
      </c>
      <c r="AU301" s="245" t="s">
        <v>84</v>
      </c>
      <c r="AV301" s="13" t="s">
        <v>82</v>
      </c>
      <c r="AW301" s="13" t="s">
        <v>34</v>
      </c>
      <c r="AX301" s="13" t="s">
        <v>75</v>
      </c>
      <c r="AY301" s="245" t="s">
        <v>262</v>
      </c>
    </row>
    <row r="302" s="13" customFormat="1">
      <c r="A302" s="13"/>
      <c r="B302" s="235"/>
      <c r="C302" s="236"/>
      <c r="D302" s="237" t="s">
        <v>272</v>
      </c>
      <c r="E302" s="238" t="s">
        <v>19</v>
      </c>
      <c r="F302" s="239" t="s">
        <v>398</v>
      </c>
      <c r="G302" s="236"/>
      <c r="H302" s="238" t="s">
        <v>19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5" t="s">
        <v>272</v>
      </c>
      <c r="AU302" s="245" t="s">
        <v>84</v>
      </c>
      <c r="AV302" s="13" t="s">
        <v>82</v>
      </c>
      <c r="AW302" s="13" t="s">
        <v>34</v>
      </c>
      <c r="AX302" s="13" t="s">
        <v>75</v>
      </c>
      <c r="AY302" s="245" t="s">
        <v>262</v>
      </c>
    </row>
    <row r="303" s="13" customFormat="1">
      <c r="A303" s="13"/>
      <c r="B303" s="235"/>
      <c r="C303" s="236"/>
      <c r="D303" s="237" t="s">
        <v>272</v>
      </c>
      <c r="E303" s="238" t="s">
        <v>19</v>
      </c>
      <c r="F303" s="239" t="s">
        <v>404</v>
      </c>
      <c r="G303" s="236"/>
      <c r="H303" s="238" t="s">
        <v>19</v>
      </c>
      <c r="I303" s="240"/>
      <c r="J303" s="236"/>
      <c r="K303" s="236"/>
      <c r="L303" s="241"/>
      <c r="M303" s="242"/>
      <c r="N303" s="243"/>
      <c r="O303" s="243"/>
      <c r="P303" s="243"/>
      <c r="Q303" s="243"/>
      <c r="R303" s="243"/>
      <c r="S303" s="243"/>
      <c r="T303" s="244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5" t="s">
        <v>272</v>
      </c>
      <c r="AU303" s="245" t="s">
        <v>84</v>
      </c>
      <c r="AV303" s="13" t="s">
        <v>82</v>
      </c>
      <c r="AW303" s="13" t="s">
        <v>34</v>
      </c>
      <c r="AX303" s="13" t="s">
        <v>75</v>
      </c>
      <c r="AY303" s="245" t="s">
        <v>262</v>
      </c>
    </row>
    <row r="304" s="14" customFormat="1">
      <c r="A304" s="14"/>
      <c r="B304" s="246"/>
      <c r="C304" s="247"/>
      <c r="D304" s="237" t="s">
        <v>272</v>
      </c>
      <c r="E304" s="248" t="s">
        <v>19</v>
      </c>
      <c r="F304" s="249" t="s">
        <v>439</v>
      </c>
      <c r="G304" s="247"/>
      <c r="H304" s="250">
        <v>1</v>
      </c>
      <c r="I304" s="251"/>
      <c r="J304" s="247"/>
      <c r="K304" s="247"/>
      <c r="L304" s="252"/>
      <c r="M304" s="253"/>
      <c r="N304" s="254"/>
      <c r="O304" s="254"/>
      <c r="P304" s="254"/>
      <c r="Q304" s="254"/>
      <c r="R304" s="254"/>
      <c r="S304" s="254"/>
      <c r="T304" s="255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6" t="s">
        <v>272</v>
      </c>
      <c r="AU304" s="256" t="s">
        <v>84</v>
      </c>
      <c r="AV304" s="14" t="s">
        <v>84</v>
      </c>
      <c r="AW304" s="14" t="s">
        <v>34</v>
      </c>
      <c r="AX304" s="14" t="s">
        <v>75</v>
      </c>
      <c r="AY304" s="256" t="s">
        <v>262</v>
      </c>
    </row>
    <row r="305" s="15" customFormat="1">
      <c r="A305" s="15"/>
      <c r="B305" s="257"/>
      <c r="C305" s="258"/>
      <c r="D305" s="237" t="s">
        <v>272</v>
      </c>
      <c r="E305" s="259" t="s">
        <v>19</v>
      </c>
      <c r="F305" s="260" t="s">
        <v>278</v>
      </c>
      <c r="G305" s="258"/>
      <c r="H305" s="261">
        <v>1</v>
      </c>
      <c r="I305" s="262"/>
      <c r="J305" s="258"/>
      <c r="K305" s="258"/>
      <c r="L305" s="263"/>
      <c r="M305" s="264"/>
      <c r="N305" s="265"/>
      <c r="O305" s="265"/>
      <c r="P305" s="265"/>
      <c r="Q305" s="265"/>
      <c r="R305" s="265"/>
      <c r="S305" s="265"/>
      <c r="T305" s="266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67" t="s">
        <v>272</v>
      </c>
      <c r="AU305" s="267" t="s">
        <v>84</v>
      </c>
      <c r="AV305" s="15" t="s">
        <v>268</v>
      </c>
      <c r="AW305" s="15" t="s">
        <v>34</v>
      </c>
      <c r="AX305" s="15" t="s">
        <v>82</v>
      </c>
      <c r="AY305" s="267" t="s">
        <v>262</v>
      </c>
    </row>
    <row r="306" s="2" customFormat="1" ht="21.75" customHeight="1">
      <c r="A306" s="40"/>
      <c r="B306" s="41"/>
      <c r="C306" s="217" t="s">
        <v>440</v>
      </c>
      <c r="D306" s="217" t="s">
        <v>264</v>
      </c>
      <c r="E306" s="218" t="s">
        <v>441</v>
      </c>
      <c r="F306" s="219" t="s">
        <v>442</v>
      </c>
      <c r="G306" s="220" t="s">
        <v>370</v>
      </c>
      <c r="H306" s="221">
        <v>3</v>
      </c>
      <c r="I306" s="222"/>
      <c r="J306" s="223">
        <f>ROUND(I306*H306,2)</f>
        <v>0</v>
      </c>
      <c r="K306" s="219" t="s">
        <v>267</v>
      </c>
      <c r="L306" s="46"/>
      <c r="M306" s="224" t="s">
        <v>19</v>
      </c>
      <c r="N306" s="225" t="s">
        <v>46</v>
      </c>
      <c r="O306" s="86"/>
      <c r="P306" s="226">
        <f>O306*H306</f>
        <v>0</v>
      </c>
      <c r="Q306" s="226">
        <v>0.04555</v>
      </c>
      <c r="R306" s="226">
        <f>Q306*H306</f>
        <v>0.13664999999999999</v>
      </c>
      <c r="S306" s="226">
        <v>0</v>
      </c>
      <c r="T306" s="227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28" t="s">
        <v>268</v>
      </c>
      <c r="AT306" s="228" t="s">
        <v>264</v>
      </c>
      <c r="AU306" s="228" t="s">
        <v>84</v>
      </c>
      <c r="AY306" s="19" t="s">
        <v>262</v>
      </c>
      <c r="BE306" s="229">
        <f>IF(N306="základní",J306,0)</f>
        <v>0</v>
      </c>
      <c r="BF306" s="229">
        <f>IF(N306="snížená",J306,0)</f>
        <v>0</v>
      </c>
      <c r="BG306" s="229">
        <f>IF(N306="zákl. přenesená",J306,0)</f>
        <v>0</v>
      </c>
      <c r="BH306" s="229">
        <f>IF(N306="sníž. přenesená",J306,0)</f>
        <v>0</v>
      </c>
      <c r="BI306" s="229">
        <f>IF(N306="nulová",J306,0)</f>
        <v>0</v>
      </c>
      <c r="BJ306" s="19" t="s">
        <v>82</v>
      </c>
      <c r="BK306" s="229">
        <f>ROUND(I306*H306,2)</f>
        <v>0</v>
      </c>
      <c r="BL306" s="19" t="s">
        <v>268</v>
      </c>
      <c r="BM306" s="228" t="s">
        <v>443</v>
      </c>
    </row>
    <row r="307" s="2" customFormat="1">
      <c r="A307" s="40"/>
      <c r="B307" s="41"/>
      <c r="C307" s="42"/>
      <c r="D307" s="230" t="s">
        <v>270</v>
      </c>
      <c r="E307" s="42"/>
      <c r="F307" s="231" t="s">
        <v>444</v>
      </c>
      <c r="G307" s="42"/>
      <c r="H307" s="42"/>
      <c r="I307" s="232"/>
      <c r="J307" s="42"/>
      <c r="K307" s="42"/>
      <c r="L307" s="46"/>
      <c r="M307" s="233"/>
      <c r="N307" s="234"/>
      <c r="O307" s="86"/>
      <c r="P307" s="86"/>
      <c r="Q307" s="86"/>
      <c r="R307" s="86"/>
      <c r="S307" s="86"/>
      <c r="T307" s="87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T307" s="19" t="s">
        <v>270</v>
      </c>
      <c r="AU307" s="19" t="s">
        <v>84</v>
      </c>
    </row>
    <row r="308" s="13" customFormat="1">
      <c r="A308" s="13"/>
      <c r="B308" s="235"/>
      <c r="C308" s="236"/>
      <c r="D308" s="237" t="s">
        <v>272</v>
      </c>
      <c r="E308" s="238" t="s">
        <v>19</v>
      </c>
      <c r="F308" s="239" t="s">
        <v>273</v>
      </c>
      <c r="G308" s="236"/>
      <c r="H308" s="238" t="s">
        <v>19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5" t="s">
        <v>272</v>
      </c>
      <c r="AU308" s="245" t="s">
        <v>84</v>
      </c>
      <c r="AV308" s="13" t="s">
        <v>82</v>
      </c>
      <c r="AW308" s="13" t="s">
        <v>34</v>
      </c>
      <c r="AX308" s="13" t="s">
        <v>75</v>
      </c>
      <c r="AY308" s="245" t="s">
        <v>262</v>
      </c>
    </row>
    <row r="309" s="13" customFormat="1">
      <c r="A309" s="13"/>
      <c r="B309" s="235"/>
      <c r="C309" s="236"/>
      <c r="D309" s="237" t="s">
        <v>272</v>
      </c>
      <c r="E309" s="238" t="s">
        <v>19</v>
      </c>
      <c r="F309" s="239" t="s">
        <v>398</v>
      </c>
      <c r="G309" s="236"/>
      <c r="H309" s="238" t="s">
        <v>19</v>
      </c>
      <c r="I309" s="240"/>
      <c r="J309" s="236"/>
      <c r="K309" s="236"/>
      <c r="L309" s="241"/>
      <c r="M309" s="242"/>
      <c r="N309" s="243"/>
      <c r="O309" s="243"/>
      <c r="P309" s="243"/>
      <c r="Q309" s="243"/>
      <c r="R309" s="243"/>
      <c r="S309" s="243"/>
      <c r="T309" s="24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5" t="s">
        <v>272</v>
      </c>
      <c r="AU309" s="245" t="s">
        <v>84</v>
      </c>
      <c r="AV309" s="13" t="s">
        <v>82</v>
      </c>
      <c r="AW309" s="13" t="s">
        <v>34</v>
      </c>
      <c r="AX309" s="13" t="s">
        <v>75</v>
      </c>
      <c r="AY309" s="245" t="s">
        <v>262</v>
      </c>
    </row>
    <row r="310" s="13" customFormat="1">
      <c r="A310" s="13"/>
      <c r="B310" s="235"/>
      <c r="C310" s="236"/>
      <c r="D310" s="237" t="s">
        <v>272</v>
      </c>
      <c r="E310" s="238" t="s">
        <v>19</v>
      </c>
      <c r="F310" s="239" t="s">
        <v>404</v>
      </c>
      <c r="G310" s="236"/>
      <c r="H310" s="238" t="s">
        <v>19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5" t="s">
        <v>272</v>
      </c>
      <c r="AU310" s="245" t="s">
        <v>84</v>
      </c>
      <c r="AV310" s="13" t="s">
        <v>82</v>
      </c>
      <c r="AW310" s="13" t="s">
        <v>34</v>
      </c>
      <c r="AX310" s="13" t="s">
        <v>75</v>
      </c>
      <c r="AY310" s="245" t="s">
        <v>262</v>
      </c>
    </row>
    <row r="311" s="14" customFormat="1">
      <c r="A311" s="14"/>
      <c r="B311" s="246"/>
      <c r="C311" s="247"/>
      <c r="D311" s="237" t="s">
        <v>272</v>
      </c>
      <c r="E311" s="248" t="s">
        <v>19</v>
      </c>
      <c r="F311" s="249" t="s">
        <v>445</v>
      </c>
      <c r="G311" s="247"/>
      <c r="H311" s="250">
        <v>3</v>
      </c>
      <c r="I311" s="251"/>
      <c r="J311" s="247"/>
      <c r="K311" s="247"/>
      <c r="L311" s="252"/>
      <c r="M311" s="253"/>
      <c r="N311" s="254"/>
      <c r="O311" s="254"/>
      <c r="P311" s="254"/>
      <c r="Q311" s="254"/>
      <c r="R311" s="254"/>
      <c r="S311" s="254"/>
      <c r="T311" s="255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6" t="s">
        <v>272</v>
      </c>
      <c r="AU311" s="256" t="s">
        <v>84</v>
      </c>
      <c r="AV311" s="14" t="s">
        <v>84</v>
      </c>
      <c r="AW311" s="14" t="s">
        <v>34</v>
      </c>
      <c r="AX311" s="14" t="s">
        <v>75</v>
      </c>
      <c r="AY311" s="256" t="s">
        <v>262</v>
      </c>
    </row>
    <row r="312" s="15" customFormat="1">
      <c r="A312" s="15"/>
      <c r="B312" s="257"/>
      <c r="C312" s="258"/>
      <c r="D312" s="237" t="s">
        <v>272</v>
      </c>
      <c r="E312" s="259" t="s">
        <v>19</v>
      </c>
      <c r="F312" s="260" t="s">
        <v>278</v>
      </c>
      <c r="G312" s="258"/>
      <c r="H312" s="261">
        <v>3</v>
      </c>
      <c r="I312" s="262"/>
      <c r="J312" s="258"/>
      <c r="K312" s="258"/>
      <c r="L312" s="263"/>
      <c r="M312" s="264"/>
      <c r="N312" s="265"/>
      <c r="O312" s="265"/>
      <c r="P312" s="265"/>
      <c r="Q312" s="265"/>
      <c r="R312" s="265"/>
      <c r="S312" s="265"/>
      <c r="T312" s="266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67" t="s">
        <v>272</v>
      </c>
      <c r="AU312" s="267" t="s">
        <v>84</v>
      </c>
      <c r="AV312" s="15" t="s">
        <v>268</v>
      </c>
      <c r="AW312" s="15" t="s">
        <v>34</v>
      </c>
      <c r="AX312" s="15" t="s">
        <v>82</v>
      </c>
      <c r="AY312" s="267" t="s">
        <v>262</v>
      </c>
    </row>
    <row r="313" s="2" customFormat="1" ht="24.15" customHeight="1">
      <c r="A313" s="40"/>
      <c r="B313" s="41"/>
      <c r="C313" s="217" t="s">
        <v>446</v>
      </c>
      <c r="D313" s="217" t="s">
        <v>264</v>
      </c>
      <c r="E313" s="218" t="s">
        <v>447</v>
      </c>
      <c r="F313" s="219" t="s">
        <v>448</v>
      </c>
      <c r="G313" s="220" t="s">
        <v>116</v>
      </c>
      <c r="H313" s="221">
        <v>90.912000000000006</v>
      </c>
      <c r="I313" s="222"/>
      <c r="J313" s="223">
        <f>ROUND(I313*H313,2)</f>
        <v>0</v>
      </c>
      <c r="K313" s="219" t="s">
        <v>267</v>
      </c>
      <c r="L313" s="46"/>
      <c r="M313" s="224" t="s">
        <v>19</v>
      </c>
      <c r="N313" s="225" t="s">
        <v>46</v>
      </c>
      <c r="O313" s="86"/>
      <c r="P313" s="226">
        <f>O313*H313</f>
        <v>0</v>
      </c>
      <c r="Q313" s="226">
        <v>0.058970000000000002</v>
      </c>
      <c r="R313" s="226">
        <f>Q313*H313</f>
        <v>5.3610806400000008</v>
      </c>
      <c r="S313" s="226">
        <v>0</v>
      </c>
      <c r="T313" s="227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28" t="s">
        <v>268</v>
      </c>
      <c r="AT313" s="228" t="s">
        <v>264</v>
      </c>
      <c r="AU313" s="228" t="s">
        <v>84</v>
      </c>
      <c r="AY313" s="19" t="s">
        <v>262</v>
      </c>
      <c r="BE313" s="229">
        <f>IF(N313="základní",J313,0)</f>
        <v>0</v>
      </c>
      <c r="BF313" s="229">
        <f>IF(N313="snížená",J313,0)</f>
        <v>0</v>
      </c>
      <c r="BG313" s="229">
        <f>IF(N313="zákl. přenesená",J313,0)</f>
        <v>0</v>
      </c>
      <c r="BH313" s="229">
        <f>IF(N313="sníž. přenesená",J313,0)</f>
        <v>0</v>
      </c>
      <c r="BI313" s="229">
        <f>IF(N313="nulová",J313,0)</f>
        <v>0</v>
      </c>
      <c r="BJ313" s="19" t="s">
        <v>82</v>
      </c>
      <c r="BK313" s="229">
        <f>ROUND(I313*H313,2)</f>
        <v>0</v>
      </c>
      <c r="BL313" s="19" t="s">
        <v>268</v>
      </c>
      <c r="BM313" s="228" t="s">
        <v>449</v>
      </c>
    </row>
    <row r="314" s="2" customFormat="1">
      <c r="A314" s="40"/>
      <c r="B314" s="41"/>
      <c r="C314" s="42"/>
      <c r="D314" s="230" t="s">
        <v>270</v>
      </c>
      <c r="E314" s="42"/>
      <c r="F314" s="231" t="s">
        <v>450</v>
      </c>
      <c r="G314" s="42"/>
      <c r="H314" s="42"/>
      <c r="I314" s="232"/>
      <c r="J314" s="42"/>
      <c r="K314" s="42"/>
      <c r="L314" s="46"/>
      <c r="M314" s="233"/>
      <c r="N314" s="234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270</v>
      </c>
      <c r="AU314" s="19" t="s">
        <v>84</v>
      </c>
    </row>
    <row r="315" s="13" customFormat="1">
      <c r="A315" s="13"/>
      <c r="B315" s="235"/>
      <c r="C315" s="236"/>
      <c r="D315" s="237" t="s">
        <v>272</v>
      </c>
      <c r="E315" s="238" t="s">
        <v>19</v>
      </c>
      <c r="F315" s="239" t="s">
        <v>273</v>
      </c>
      <c r="G315" s="236"/>
      <c r="H315" s="238" t="s">
        <v>19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5" t="s">
        <v>272</v>
      </c>
      <c r="AU315" s="245" t="s">
        <v>84</v>
      </c>
      <c r="AV315" s="13" t="s">
        <v>82</v>
      </c>
      <c r="AW315" s="13" t="s">
        <v>34</v>
      </c>
      <c r="AX315" s="13" t="s">
        <v>75</v>
      </c>
      <c r="AY315" s="245" t="s">
        <v>262</v>
      </c>
    </row>
    <row r="316" s="13" customFormat="1">
      <c r="A316" s="13"/>
      <c r="B316" s="235"/>
      <c r="C316" s="236"/>
      <c r="D316" s="237" t="s">
        <v>272</v>
      </c>
      <c r="E316" s="238" t="s">
        <v>19</v>
      </c>
      <c r="F316" s="239" t="s">
        <v>398</v>
      </c>
      <c r="G316" s="236"/>
      <c r="H316" s="238" t="s">
        <v>19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5" t="s">
        <v>272</v>
      </c>
      <c r="AU316" s="245" t="s">
        <v>84</v>
      </c>
      <c r="AV316" s="13" t="s">
        <v>82</v>
      </c>
      <c r="AW316" s="13" t="s">
        <v>34</v>
      </c>
      <c r="AX316" s="13" t="s">
        <v>75</v>
      </c>
      <c r="AY316" s="245" t="s">
        <v>262</v>
      </c>
    </row>
    <row r="317" s="13" customFormat="1">
      <c r="A317" s="13"/>
      <c r="B317" s="235"/>
      <c r="C317" s="236"/>
      <c r="D317" s="237" t="s">
        <v>272</v>
      </c>
      <c r="E317" s="238" t="s">
        <v>19</v>
      </c>
      <c r="F317" s="239" t="s">
        <v>404</v>
      </c>
      <c r="G317" s="236"/>
      <c r="H317" s="238" t="s">
        <v>19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5" t="s">
        <v>272</v>
      </c>
      <c r="AU317" s="245" t="s">
        <v>84</v>
      </c>
      <c r="AV317" s="13" t="s">
        <v>82</v>
      </c>
      <c r="AW317" s="13" t="s">
        <v>34</v>
      </c>
      <c r="AX317" s="13" t="s">
        <v>75</v>
      </c>
      <c r="AY317" s="245" t="s">
        <v>262</v>
      </c>
    </row>
    <row r="318" s="14" customFormat="1">
      <c r="A318" s="14"/>
      <c r="B318" s="246"/>
      <c r="C318" s="247"/>
      <c r="D318" s="237" t="s">
        <v>272</v>
      </c>
      <c r="E318" s="248" t="s">
        <v>19</v>
      </c>
      <c r="F318" s="249" t="s">
        <v>451</v>
      </c>
      <c r="G318" s="247"/>
      <c r="H318" s="250">
        <v>30.609000000000002</v>
      </c>
      <c r="I318" s="251"/>
      <c r="J318" s="247"/>
      <c r="K318" s="247"/>
      <c r="L318" s="252"/>
      <c r="M318" s="253"/>
      <c r="N318" s="254"/>
      <c r="O318" s="254"/>
      <c r="P318" s="254"/>
      <c r="Q318" s="254"/>
      <c r="R318" s="254"/>
      <c r="S318" s="254"/>
      <c r="T318" s="255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6" t="s">
        <v>272</v>
      </c>
      <c r="AU318" s="256" t="s">
        <v>84</v>
      </c>
      <c r="AV318" s="14" t="s">
        <v>84</v>
      </c>
      <c r="AW318" s="14" t="s">
        <v>34</v>
      </c>
      <c r="AX318" s="14" t="s">
        <v>75</v>
      </c>
      <c r="AY318" s="256" t="s">
        <v>262</v>
      </c>
    </row>
    <row r="319" s="13" customFormat="1">
      <c r="A319" s="13"/>
      <c r="B319" s="235"/>
      <c r="C319" s="236"/>
      <c r="D319" s="237" t="s">
        <v>272</v>
      </c>
      <c r="E319" s="238" t="s">
        <v>19</v>
      </c>
      <c r="F319" s="239" t="s">
        <v>420</v>
      </c>
      <c r="G319" s="236"/>
      <c r="H319" s="238" t="s">
        <v>19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5" t="s">
        <v>272</v>
      </c>
      <c r="AU319" s="245" t="s">
        <v>84</v>
      </c>
      <c r="AV319" s="13" t="s">
        <v>82</v>
      </c>
      <c r="AW319" s="13" t="s">
        <v>34</v>
      </c>
      <c r="AX319" s="13" t="s">
        <v>75</v>
      </c>
      <c r="AY319" s="245" t="s">
        <v>262</v>
      </c>
    </row>
    <row r="320" s="14" customFormat="1">
      <c r="A320" s="14"/>
      <c r="B320" s="246"/>
      <c r="C320" s="247"/>
      <c r="D320" s="237" t="s">
        <v>272</v>
      </c>
      <c r="E320" s="248" t="s">
        <v>19</v>
      </c>
      <c r="F320" s="249" t="s">
        <v>452</v>
      </c>
      <c r="G320" s="247"/>
      <c r="H320" s="250">
        <v>60.302999999999997</v>
      </c>
      <c r="I320" s="251"/>
      <c r="J320" s="247"/>
      <c r="K320" s="247"/>
      <c r="L320" s="252"/>
      <c r="M320" s="253"/>
      <c r="N320" s="254"/>
      <c r="O320" s="254"/>
      <c r="P320" s="254"/>
      <c r="Q320" s="254"/>
      <c r="R320" s="254"/>
      <c r="S320" s="254"/>
      <c r="T320" s="255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6" t="s">
        <v>272</v>
      </c>
      <c r="AU320" s="256" t="s">
        <v>84</v>
      </c>
      <c r="AV320" s="14" t="s">
        <v>84</v>
      </c>
      <c r="AW320" s="14" t="s">
        <v>34</v>
      </c>
      <c r="AX320" s="14" t="s">
        <v>75</v>
      </c>
      <c r="AY320" s="256" t="s">
        <v>262</v>
      </c>
    </row>
    <row r="321" s="15" customFormat="1">
      <c r="A321" s="15"/>
      <c r="B321" s="257"/>
      <c r="C321" s="258"/>
      <c r="D321" s="237" t="s">
        <v>272</v>
      </c>
      <c r="E321" s="259" t="s">
        <v>19</v>
      </c>
      <c r="F321" s="260" t="s">
        <v>278</v>
      </c>
      <c r="G321" s="258"/>
      <c r="H321" s="261">
        <v>90.912000000000006</v>
      </c>
      <c r="I321" s="262"/>
      <c r="J321" s="258"/>
      <c r="K321" s="258"/>
      <c r="L321" s="263"/>
      <c r="M321" s="264"/>
      <c r="N321" s="265"/>
      <c r="O321" s="265"/>
      <c r="P321" s="265"/>
      <c r="Q321" s="265"/>
      <c r="R321" s="265"/>
      <c r="S321" s="265"/>
      <c r="T321" s="266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67" t="s">
        <v>272</v>
      </c>
      <c r="AU321" s="267" t="s">
        <v>84</v>
      </c>
      <c r="AV321" s="15" t="s">
        <v>268</v>
      </c>
      <c r="AW321" s="15" t="s">
        <v>34</v>
      </c>
      <c r="AX321" s="15" t="s">
        <v>82</v>
      </c>
      <c r="AY321" s="267" t="s">
        <v>262</v>
      </c>
    </row>
    <row r="322" s="12" customFormat="1" ht="22.8" customHeight="1">
      <c r="A322" s="12"/>
      <c r="B322" s="201"/>
      <c r="C322" s="202"/>
      <c r="D322" s="203" t="s">
        <v>74</v>
      </c>
      <c r="E322" s="215" t="s">
        <v>295</v>
      </c>
      <c r="F322" s="215" t="s">
        <v>453</v>
      </c>
      <c r="G322" s="202"/>
      <c r="H322" s="202"/>
      <c r="I322" s="205"/>
      <c r="J322" s="216">
        <f>BK322</f>
        <v>0</v>
      </c>
      <c r="K322" s="202"/>
      <c r="L322" s="207"/>
      <c r="M322" s="208"/>
      <c r="N322" s="209"/>
      <c r="O322" s="209"/>
      <c r="P322" s="210">
        <f>SUM(P323:P353)</f>
        <v>0</v>
      </c>
      <c r="Q322" s="209"/>
      <c r="R322" s="210">
        <f>SUM(R323:R353)</f>
        <v>7.6727015999999999</v>
      </c>
      <c r="S322" s="209"/>
      <c r="T322" s="211">
        <f>SUM(T323:T353)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12" t="s">
        <v>82</v>
      </c>
      <c r="AT322" s="213" t="s">
        <v>74</v>
      </c>
      <c r="AU322" s="213" t="s">
        <v>82</v>
      </c>
      <c r="AY322" s="212" t="s">
        <v>262</v>
      </c>
      <c r="BK322" s="214">
        <f>SUM(BK323:BK353)</f>
        <v>0</v>
      </c>
    </row>
    <row r="323" s="2" customFormat="1" ht="16.5" customHeight="1">
      <c r="A323" s="40"/>
      <c r="B323" s="41"/>
      <c r="C323" s="217" t="s">
        <v>454</v>
      </c>
      <c r="D323" s="217" t="s">
        <v>264</v>
      </c>
      <c r="E323" s="218" t="s">
        <v>455</v>
      </c>
      <c r="F323" s="219" t="s">
        <v>456</v>
      </c>
      <c r="G323" s="220" t="s">
        <v>116</v>
      </c>
      <c r="H323" s="221">
        <v>25.181000000000001</v>
      </c>
      <c r="I323" s="222"/>
      <c r="J323" s="223">
        <f>ROUND(I323*H323,2)</f>
        <v>0</v>
      </c>
      <c r="K323" s="219" t="s">
        <v>267</v>
      </c>
      <c r="L323" s="46"/>
      <c r="M323" s="224" t="s">
        <v>19</v>
      </c>
      <c r="N323" s="225" t="s">
        <v>46</v>
      </c>
      <c r="O323" s="86"/>
      <c r="P323" s="226">
        <f>O323*H323</f>
        <v>0</v>
      </c>
      <c r="Q323" s="226">
        <v>0</v>
      </c>
      <c r="R323" s="226">
        <f>Q323*H323</f>
        <v>0</v>
      </c>
      <c r="S323" s="226">
        <v>0</v>
      </c>
      <c r="T323" s="227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28" t="s">
        <v>268</v>
      </c>
      <c r="AT323" s="228" t="s">
        <v>264</v>
      </c>
      <c r="AU323" s="228" t="s">
        <v>84</v>
      </c>
      <c r="AY323" s="19" t="s">
        <v>262</v>
      </c>
      <c r="BE323" s="229">
        <f>IF(N323="základní",J323,0)</f>
        <v>0</v>
      </c>
      <c r="BF323" s="229">
        <f>IF(N323="snížená",J323,0)</f>
        <v>0</v>
      </c>
      <c r="BG323" s="229">
        <f>IF(N323="zákl. přenesená",J323,0)</f>
        <v>0</v>
      </c>
      <c r="BH323" s="229">
        <f>IF(N323="sníž. přenesená",J323,0)</f>
        <v>0</v>
      </c>
      <c r="BI323" s="229">
        <f>IF(N323="nulová",J323,0)</f>
        <v>0</v>
      </c>
      <c r="BJ323" s="19" t="s">
        <v>82</v>
      </c>
      <c r="BK323" s="229">
        <f>ROUND(I323*H323,2)</f>
        <v>0</v>
      </c>
      <c r="BL323" s="19" t="s">
        <v>268</v>
      </c>
      <c r="BM323" s="228" t="s">
        <v>457</v>
      </c>
    </row>
    <row r="324" s="2" customFormat="1">
      <c r="A324" s="40"/>
      <c r="B324" s="41"/>
      <c r="C324" s="42"/>
      <c r="D324" s="230" t="s">
        <v>270</v>
      </c>
      <c r="E324" s="42"/>
      <c r="F324" s="231" t="s">
        <v>458</v>
      </c>
      <c r="G324" s="42"/>
      <c r="H324" s="42"/>
      <c r="I324" s="232"/>
      <c r="J324" s="42"/>
      <c r="K324" s="42"/>
      <c r="L324" s="46"/>
      <c r="M324" s="233"/>
      <c r="N324" s="234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270</v>
      </c>
      <c r="AU324" s="19" t="s">
        <v>84</v>
      </c>
    </row>
    <row r="325" s="13" customFormat="1">
      <c r="A325" s="13"/>
      <c r="B325" s="235"/>
      <c r="C325" s="236"/>
      <c r="D325" s="237" t="s">
        <v>272</v>
      </c>
      <c r="E325" s="238" t="s">
        <v>19</v>
      </c>
      <c r="F325" s="239" t="s">
        <v>459</v>
      </c>
      <c r="G325" s="236"/>
      <c r="H325" s="238" t="s">
        <v>19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5" t="s">
        <v>272</v>
      </c>
      <c r="AU325" s="245" t="s">
        <v>84</v>
      </c>
      <c r="AV325" s="13" t="s">
        <v>82</v>
      </c>
      <c r="AW325" s="13" t="s">
        <v>34</v>
      </c>
      <c r="AX325" s="13" t="s">
        <v>75</v>
      </c>
      <c r="AY325" s="245" t="s">
        <v>262</v>
      </c>
    </row>
    <row r="326" s="14" customFormat="1">
      <c r="A326" s="14"/>
      <c r="B326" s="246"/>
      <c r="C326" s="247"/>
      <c r="D326" s="237" t="s">
        <v>272</v>
      </c>
      <c r="E326" s="248" t="s">
        <v>19</v>
      </c>
      <c r="F326" s="249" t="s">
        <v>460</v>
      </c>
      <c r="G326" s="247"/>
      <c r="H326" s="250">
        <v>25.181000000000001</v>
      </c>
      <c r="I326" s="251"/>
      <c r="J326" s="247"/>
      <c r="K326" s="247"/>
      <c r="L326" s="252"/>
      <c r="M326" s="253"/>
      <c r="N326" s="254"/>
      <c r="O326" s="254"/>
      <c r="P326" s="254"/>
      <c r="Q326" s="254"/>
      <c r="R326" s="254"/>
      <c r="S326" s="254"/>
      <c r="T326" s="25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6" t="s">
        <v>272</v>
      </c>
      <c r="AU326" s="256" t="s">
        <v>84</v>
      </c>
      <c r="AV326" s="14" t="s">
        <v>84</v>
      </c>
      <c r="AW326" s="14" t="s">
        <v>34</v>
      </c>
      <c r="AX326" s="14" t="s">
        <v>75</v>
      </c>
      <c r="AY326" s="256" t="s">
        <v>262</v>
      </c>
    </row>
    <row r="327" s="15" customFormat="1">
      <c r="A327" s="15"/>
      <c r="B327" s="257"/>
      <c r="C327" s="258"/>
      <c r="D327" s="237" t="s">
        <v>272</v>
      </c>
      <c r="E327" s="259" t="s">
        <v>19</v>
      </c>
      <c r="F327" s="260" t="s">
        <v>278</v>
      </c>
      <c r="G327" s="258"/>
      <c r="H327" s="261">
        <v>25.181000000000001</v>
      </c>
      <c r="I327" s="262"/>
      <c r="J327" s="258"/>
      <c r="K327" s="258"/>
      <c r="L327" s="263"/>
      <c r="M327" s="264"/>
      <c r="N327" s="265"/>
      <c r="O327" s="265"/>
      <c r="P327" s="265"/>
      <c r="Q327" s="265"/>
      <c r="R327" s="265"/>
      <c r="S327" s="265"/>
      <c r="T327" s="266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67" t="s">
        <v>272</v>
      </c>
      <c r="AU327" s="267" t="s">
        <v>84</v>
      </c>
      <c r="AV327" s="15" t="s">
        <v>268</v>
      </c>
      <c r="AW327" s="15" t="s">
        <v>34</v>
      </c>
      <c r="AX327" s="15" t="s">
        <v>82</v>
      </c>
      <c r="AY327" s="267" t="s">
        <v>262</v>
      </c>
    </row>
    <row r="328" s="2" customFormat="1" ht="24.15" customHeight="1">
      <c r="A328" s="40"/>
      <c r="B328" s="41"/>
      <c r="C328" s="217" t="s">
        <v>173</v>
      </c>
      <c r="D328" s="217" t="s">
        <v>264</v>
      </c>
      <c r="E328" s="218" t="s">
        <v>461</v>
      </c>
      <c r="F328" s="219" t="s">
        <v>462</v>
      </c>
      <c r="G328" s="220" t="s">
        <v>116</v>
      </c>
      <c r="H328" s="221">
        <v>35.579000000000001</v>
      </c>
      <c r="I328" s="222"/>
      <c r="J328" s="223">
        <f>ROUND(I328*H328,2)</f>
        <v>0</v>
      </c>
      <c r="K328" s="219" t="s">
        <v>463</v>
      </c>
      <c r="L328" s="46"/>
      <c r="M328" s="224" t="s">
        <v>19</v>
      </c>
      <c r="N328" s="225" t="s">
        <v>46</v>
      </c>
      <c r="O328" s="86"/>
      <c r="P328" s="226">
        <f>O328*H328</f>
        <v>0</v>
      </c>
      <c r="Q328" s="226">
        <v>0.015400000000000001</v>
      </c>
      <c r="R328" s="226">
        <f>Q328*H328</f>
        <v>0.54791659999999998</v>
      </c>
      <c r="S328" s="226">
        <v>0</v>
      </c>
      <c r="T328" s="227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28" t="s">
        <v>268</v>
      </c>
      <c r="AT328" s="228" t="s">
        <v>264</v>
      </c>
      <c r="AU328" s="228" t="s">
        <v>84</v>
      </c>
      <c r="AY328" s="19" t="s">
        <v>262</v>
      </c>
      <c r="BE328" s="229">
        <f>IF(N328="základní",J328,0)</f>
        <v>0</v>
      </c>
      <c r="BF328" s="229">
        <f>IF(N328="snížená",J328,0)</f>
        <v>0</v>
      </c>
      <c r="BG328" s="229">
        <f>IF(N328="zákl. přenesená",J328,0)</f>
        <v>0</v>
      </c>
      <c r="BH328" s="229">
        <f>IF(N328="sníž. přenesená",J328,0)</f>
        <v>0</v>
      </c>
      <c r="BI328" s="229">
        <f>IF(N328="nulová",J328,0)</f>
        <v>0</v>
      </c>
      <c r="BJ328" s="19" t="s">
        <v>82</v>
      </c>
      <c r="BK328" s="229">
        <f>ROUND(I328*H328,2)</f>
        <v>0</v>
      </c>
      <c r="BL328" s="19" t="s">
        <v>268</v>
      </c>
      <c r="BM328" s="228" t="s">
        <v>464</v>
      </c>
    </row>
    <row r="329" s="13" customFormat="1">
      <c r="A329" s="13"/>
      <c r="B329" s="235"/>
      <c r="C329" s="236"/>
      <c r="D329" s="237" t="s">
        <v>272</v>
      </c>
      <c r="E329" s="238" t="s">
        <v>19</v>
      </c>
      <c r="F329" s="239" t="s">
        <v>334</v>
      </c>
      <c r="G329" s="236"/>
      <c r="H329" s="238" t="s">
        <v>19</v>
      </c>
      <c r="I329" s="240"/>
      <c r="J329" s="236"/>
      <c r="K329" s="236"/>
      <c r="L329" s="241"/>
      <c r="M329" s="242"/>
      <c r="N329" s="243"/>
      <c r="O329" s="243"/>
      <c r="P329" s="243"/>
      <c r="Q329" s="243"/>
      <c r="R329" s="243"/>
      <c r="S329" s="243"/>
      <c r="T329" s="24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5" t="s">
        <v>272</v>
      </c>
      <c r="AU329" s="245" t="s">
        <v>84</v>
      </c>
      <c r="AV329" s="13" t="s">
        <v>82</v>
      </c>
      <c r="AW329" s="13" t="s">
        <v>34</v>
      </c>
      <c r="AX329" s="13" t="s">
        <v>75</v>
      </c>
      <c r="AY329" s="245" t="s">
        <v>262</v>
      </c>
    </row>
    <row r="330" s="13" customFormat="1">
      <c r="A330" s="13"/>
      <c r="B330" s="235"/>
      <c r="C330" s="236"/>
      <c r="D330" s="237" t="s">
        <v>272</v>
      </c>
      <c r="E330" s="238" t="s">
        <v>19</v>
      </c>
      <c r="F330" s="239" t="s">
        <v>465</v>
      </c>
      <c r="G330" s="236"/>
      <c r="H330" s="238" t="s">
        <v>19</v>
      </c>
      <c r="I330" s="240"/>
      <c r="J330" s="236"/>
      <c r="K330" s="236"/>
      <c r="L330" s="241"/>
      <c r="M330" s="242"/>
      <c r="N330" s="243"/>
      <c r="O330" s="243"/>
      <c r="P330" s="243"/>
      <c r="Q330" s="243"/>
      <c r="R330" s="243"/>
      <c r="S330" s="243"/>
      <c r="T330" s="24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5" t="s">
        <v>272</v>
      </c>
      <c r="AU330" s="245" t="s">
        <v>84</v>
      </c>
      <c r="AV330" s="13" t="s">
        <v>82</v>
      </c>
      <c r="AW330" s="13" t="s">
        <v>34</v>
      </c>
      <c r="AX330" s="13" t="s">
        <v>75</v>
      </c>
      <c r="AY330" s="245" t="s">
        <v>262</v>
      </c>
    </row>
    <row r="331" s="13" customFormat="1">
      <c r="A331" s="13"/>
      <c r="B331" s="235"/>
      <c r="C331" s="236"/>
      <c r="D331" s="237" t="s">
        <v>272</v>
      </c>
      <c r="E331" s="238" t="s">
        <v>19</v>
      </c>
      <c r="F331" s="239" t="s">
        <v>404</v>
      </c>
      <c r="G331" s="236"/>
      <c r="H331" s="238" t="s">
        <v>19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5" t="s">
        <v>272</v>
      </c>
      <c r="AU331" s="245" t="s">
        <v>84</v>
      </c>
      <c r="AV331" s="13" t="s">
        <v>82</v>
      </c>
      <c r="AW331" s="13" t="s">
        <v>34</v>
      </c>
      <c r="AX331" s="13" t="s">
        <v>75</v>
      </c>
      <c r="AY331" s="245" t="s">
        <v>262</v>
      </c>
    </row>
    <row r="332" s="14" customFormat="1">
      <c r="A332" s="14"/>
      <c r="B332" s="246"/>
      <c r="C332" s="247"/>
      <c r="D332" s="237" t="s">
        <v>272</v>
      </c>
      <c r="E332" s="248" t="s">
        <v>19</v>
      </c>
      <c r="F332" s="249" t="s">
        <v>466</v>
      </c>
      <c r="G332" s="247"/>
      <c r="H332" s="250">
        <v>5.0999999999999996</v>
      </c>
      <c r="I332" s="251"/>
      <c r="J332" s="247"/>
      <c r="K332" s="247"/>
      <c r="L332" s="252"/>
      <c r="M332" s="253"/>
      <c r="N332" s="254"/>
      <c r="O332" s="254"/>
      <c r="P332" s="254"/>
      <c r="Q332" s="254"/>
      <c r="R332" s="254"/>
      <c r="S332" s="254"/>
      <c r="T332" s="255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6" t="s">
        <v>272</v>
      </c>
      <c r="AU332" s="256" t="s">
        <v>84</v>
      </c>
      <c r="AV332" s="14" t="s">
        <v>84</v>
      </c>
      <c r="AW332" s="14" t="s">
        <v>34</v>
      </c>
      <c r="AX332" s="14" t="s">
        <v>75</v>
      </c>
      <c r="AY332" s="256" t="s">
        <v>262</v>
      </c>
    </row>
    <row r="333" s="13" customFormat="1">
      <c r="A333" s="13"/>
      <c r="B333" s="235"/>
      <c r="C333" s="236"/>
      <c r="D333" s="237" t="s">
        <v>272</v>
      </c>
      <c r="E333" s="238" t="s">
        <v>19</v>
      </c>
      <c r="F333" s="239" t="s">
        <v>467</v>
      </c>
      <c r="G333" s="236"/>
      <c r="H333" s="238" t="s">
        <v>19</v>
      </c>
      <c r="I333" s="240"/>
      <c r="J333" s="236"/>
      <c r="K333" s="236"/>
      <c r="L333" s="241"/>
      <c r="M333" s="242"/>
      <c r="N333" s="243"/>
      <c r="O333" s="243"/>
      <c r="P333" s="243"/>
      <c r="Q333" s="243"/>
      <c r="R333" s="243"/>
      <c r="S333" s="243"/>
      <c r="T333" s="24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5" t="s">
        <v>272</v>
      </c>
      <c r="AU333" s="245" t="s">
        <v>84</v>
      </c>
      <c r="AV333" s="13" t="s">
        <v>82</v>
      </c>
      <c r="AW333" s="13" t="s">
        <v>34</v>
      </c>
      <c r="AX333" s="13" t="s">
        <v>75</v>
      </c>
      <c r="AY333" s="245" t="s">
        <v>262</v>
      </c>
    </row>
    <row r="334" s="14" customFormat="1">
      <c r="A334" s="14"/>
      <c r="B334" s="246"/>
      <c r="C334" s="247"/>
      <c r="D334" s="237" t="s">
        <v>272</v>
      </c>
      <c r="E334" s="248" t="s">
        <v>19</v>
      </c>
      <c r="F334" s="249" t="s">
        <v>468</v>
      </c>
      <c r="G334" s="247"/>
      <c r="H334" s="250">
        <v>18.370000000000001</v>
      </c>
      <c r="I334" s="251"/>
      <c r="J334" s="247"/>
      <c r="K334" s="247"/>
      <c r="L334" s="252"/>
      <c r="M334" s="253"/>
      <c r="N334" s="254"/>
      <c r="O334" s="254"/>
      <c r="P334" s="254"/>
      <c r="Q334" s="254"/>
      <c r="R334" s="254"/>
      <c r="S334" s="254"/>
      <c r="T334" s="255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6" t="s">
        <v>272</v>
      </c>
      <c r="AU334" s="256" t="s">
        <v>84</v>
      </c>
      <c r="AV334" s="14" t="s">
        <v>84</v>
      </c>
      <c r="AW334" s="14" t="s">
        <v>34</v>
      </c>
      <c r="AX334" s="14" t="s">
        <v>75</v>
      </c>
      <c r="AY334" s="256" t="s">
        <v>262</v>
      </c>
    </row>
    <row r="335" s="14" customFormat="1">
      <c r="A335" s="14"/>
      <c r="B335" s="246"/>
      <c r="C335" s="247"/>
      <c r="D335" s="237" t="s">
        <v>272</v>
      </c>
      <c r="E335" s="248" t="s">
        <v>19</v>
      </c>
      <c r="F335" s="249" t="s">
        <v>469</v>
      </c>
      <c r="G335" s="247"/>
      <c r="H335" s="250">
        <v>2.8999999999999999</v>
      </c>
      <c r="I335" s="251"/>
      <c r="J335" s="247"/>
      <c r="K335" s="247"/>
      <c r="L335" s="252"/>
      <c r="M335" s="253"/>
      <c r="N335" s="254"/>
      <c r="O335" s="254"/>
      <c r="P335" s="254"/>
      <c r="Q335" s="254"/>
      <c r="R335" s="254"/>
      <c r="S335" s="254"/>
      <c r="T335" s="255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6" t="s">
        <v>272</v>
      </c>
      <c r="AU335" s="256" t="s">
        <v>84</v>
      </c>
      <c r="AV335" s="14" t="s">
        <v>84</v>
      </c>
      <c r="AW335" s="14" t="s">
        <v>34</v>
      </c>
      <c r="AX335" s="14" t="s">
        <v>75</v>
      </c>
      <c r="AY335" s="256" t="s">
        <v>262</v>
      </c>
    </row>
    <row r="336" s="16" customFormat="1">
      <c r="A336" s="16"/>
      <c r="B336" s="278"/>
      <c r="C336" s="279"/>
      <c r="D336" s="237" t="s">
        <v>272</v>
      </c>
      <c r="E336" s="280" t="s">
        <v>19</v>
      </c>
      <c r="F336" s="281" t="s">
        <v>419</v>
      </c>
      <c r="G336" s="279"/>
      <c r="H336" s="282">
        <v>26.369999999999997</v>
      </c>
      <c r="I336" s="283"/>
      <c r="J336" s="279"/>
      <c r="K336" s="279"/>
      <c r="L336" s="284"/>
      <c r="M336" s="285"/>
      <c r="N336" s="286"/>
      <c r="O336" s="286"/>
      <c r="P336" s="286"/>
      <c r="Q336" s="286"/>
      <c r="R336" s="286"/>
      <c r="S336" s="286"/>
      <c r="T336" s="287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T336" s="288" t="s">
        <v>272</v>
      </c>
      <c r="AU336" s="288" t="s">
        <v>84</v>
      </c>
      <c r="AV336" s="16" t="s">
        <v>95</v>
      </c>
      <c r="AW336" s="16" t="s">
        <v>34</v>
      </c>
      <c r="AX336" s="16" t="s">
        <v>75</v>
      </c>
      <c r="AY336" s="288" t="s">
        <v>262</v>
      </c>
    </row>
    <row r="337" s="13" customFormat="1">
      <c r="A337" s="13"/>
      <c r="B337" s="235"/>
      <c r="C337" s="236"/>
      <c r="D337" s="237" t="s">
        <v>272</v>
      </c>
      <c r="E337" s="238" t="s">
        <v>19</v>
      </c>
      <c r="F337" s="239" t="s">
        <v>470</v>
      </c>
      <c r="G337" s="236"/>
      <c r="H337" s="238" t="s">
        <v>19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5" t="s">
        <v>272</v>
      </c>
      <c r="AU337" s="245" t="s">
        <v>84</v>
      </c>
      <c r="AV337" s="13" t="s">
        <v>82</v>
      </c>
      <c r="AW337" s="13" t="s">
        <v>34</v>
      </c>
      <c r="AX337" s="13" t="s">
        <v>75</v>
      </c>
      <c r="AY337" s="245" t="s">
        <v>262</v>
      </c>
    </row>
    <row r="338" s="14" customFormat="1">
      <c r="A338" s="14"/>
      <c r="B338" s="246"/>
      <c r="C338" s="247"/>
      <c r="D338" s="237" t="s">
        <v>272</v>
      </c>
      <c r="E338" s="248" t="s">
        <v>19</v>
      </c>
      <c r="F338" s="249" t="s">
        <v>471</v>
      </c>
      <c r="G338" s="247"/>
      <c r="H338" s="250">
        <v>9.2089999999999996</v>
      </c>
      <c r="I338" s="251"/>
      <c r="J338" s="247"/>
      <c r="K338" s="247"/>
      <c r="L338" s="252"/>
      <c r="M338" s="253"/>
      <c r="N338" s="254"/>
      <c r="O338" s="254"/>
      <c r="P338" s="254"/>
      <c r="Q338" s="254"/>
      <c r="R338" s="254"/>
      <c r="S338" s="254"/>
      <c r="T338" s="255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6" t="s">
        <v>272</v>
      </c>
      <c r="AU338" s="256" t="s">
        <v>84</v>
      </c>
      <c r="AV338" s="14" t="s">
        <v>84</v>
      </c>
      <c r="AW338" s="14" t="s">
        <v>34</v>
      </c>
      <c r="AX338" s="14" t="s">
        <v>75</v>
      </c>
      <c r="AY338" s="256" t="s">
        <v>262</v>
      </c>
    </row>
    <row r="339" s="16" customFormat="1">
      <c r="A339" s="16"/>
      <c r="B339" s="278"/>
      <c r="C339" s="279"/>
      <c r="D339" s="237" t="s">
        <v>272</v>
      </c>
      <c r="E339" s="280" t="s">
        <v>19</v>
      </c>
      <c r="F339" s="281" t="s">
        <v>419</v>
      </c>
      <c r="G339" s="279"/>
      <c r="H339" s="282">
        <v>9.2089999999999996</v>
      </c>
      <c r="I339" s="283"/>
      <c r="J339" s="279"/>
      <c r="K339" s="279"/>
      <c r="L339" s="284"/>
      <c r="M339" s="285"/>
      <c r="N339" s="286"/>
      <c r="O339" s="286"/>
      <c r="P339" s="286"/>
      <c r="Q339" s="286"/>
      <c r="R339" s="286"/>
      <c r="S339" s="286"/>
      <c r="T339" s="287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T339" s="288" t="s">
        <v>272</v>
      </c>
      <c r="AU339" s="288" t="s">
        <v>84</v>
      </c>
      <c r="AV339" s="16" t="s">
        <v>95</v>
      </c>
      <c r="AW339" s="16" t="s">
        <v>34</v>
      </c>
      <c r="AX339" s="16" t="s">
        <v>75</v>
      </c>
      <c r="AY339" s="288" t="s">
        <v>262</v>
      </c>
    </row>
    <row r="340" s="15" customFormat="1">
      <c r="A340" s="15"/>
      <c r="B340" s="257"/>
      <c r="C340" s="258"/>
      <c r="D340" s="237" t="s">
        <v>272</v>
      </c>
      <c r="E340" s="259" t="s">
        <v>19</v>
      </c>
      <c r="F340" s="260" t="s">
        <v>278</v>
      </c>
      <c r="G340" s="258"/>
      <c r="H340" s="261">
        <v>35.578999999999994</v>
      </c>
      <c r="I340" s="262"/>
      <c r="J340" s="258"/>
      <c r="K340" s="258"/>
      <c r="L340" s="263"/>
      <c r="M340" s="264"/>
      <c r="N340" s="265"/>
      <c r="O340" s="265"/>
      <c r="P340" s="265"/>
      <c r="Q340" s="265"/>
      <c r="R340" s="265"/>
      <c r="S340" s="265"/>
      <c r="T340" s="266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67" t="s">
        <v>272</v>
      </c>
      <c r="AU340" s="267" t="s">
        <v>84</v>
      </c>
      <c r="AV340" s="15" t="s">
        <v>268</v>
      </c>
      <c r="AW340" s="15" t="s">
        <v>34</v>
      </c>
      <c r="AX340" s="15" t="s">
        <v>82</v>
      </c>
      <c r="AY340" s="267" t="s">
        <v>262</v>
      </c>
    </row>
    <row r="341" s="2" customFormat="1" ht="37.8" customHeight="1">
      <c r="A341" s="40"/>
      <c r="B341" s="41"/>
      <c r="C341" s="217" t="s">
        <v>472</v>
      </c>
      <c r="D341" s="217" t="s">
        <v>264</v>
      </c>
      <c r="E341" s="218" t="s">
        <v>473</v>
      </c>
      <c r="F341" s="219" t="s">
        <v>474</v>
      </c>
      <c r="G341" s="220" t="s">
        <v>116</v>
      </c>
      <c r="H341" s="221">
        <v>47.415999999999997</v>
      </c>
      <c r="I341" s="222"/>
      <c r="J341" s="223">
        <f>ROUND(I341*H341,2)</f>
        <v>0</v>
      </c>
      <c r="K341" s="219" t="s">
        <v>267</v>
      </c>
      <c r="L341" s="46"/>
      <c r="M341" s="224" t="s">
        <v>19</v>
      </c>
      <c r="N341" s="225" t="s">
        <v>46</v>
      </c>
      <c r="O341" s="86"/>
      <c r="P341" s="226">
        <f>O341*H341</f>
        <v>0</v>
      </c>
      <c r="Q341" s="226">
        <v>0.084250000000000005</v>
      </c>
      <c r="R341" s="226">
        <f>Q341*H341</f>
        <v>3.9947979999999998</v>
      </c>
      <c r="S341" s="226">
        <v>0</v>
      </c>
      <c r="T341" s="227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28" t="s">
        <v>268</v>
      </c>
      <c r="AT341" s="228" t="s">
        <v>264</v>
      </c>
      <c r="AU341" s="228" t="s">
        <v>84</v>
      </c>
      <c r="AY341" s="19" t="s">
        <v>262</v>
      </c>
      <c r="BE341" s="229">
        <f>IF(N341="základní",J341,0)</f>
        <v>0</v>
      </c>
      <c r="BF341" s="229">
        <f>IF(N341="snížená",J341,0)</f>
        <v>0</v>
      </c>
      <c r="BG341" s="229">
        <f>IF(N341="zákl. přenesená",J341,0)</f>
        <v>0</v>
      </c>
      <c r="BH341" s="229">
        <f>IF(N341="sníž. přenesená",J341,0)</f>
        <v>0</v>
      </c>
      <c r="BI341" s="229">
        <f>IF(N341="nulová",J341,0)</f>
        <v>0</v>
      </c>
      <c r="BJ341" s="19" t="s">
        <v>82</v>
      </c>
      <c r="BK341" s="229">
        <f>ROUND(I341*H341,2)</f>
        <v>0</v>
      </c>
      <c r="BL341" s="19" t="s">
        <v>268</v>
      </c>
      <c r="BM341" s="228" t="s">
        <v>475</v>
      </c>
    </row>
    <row r="342" s="2" customFormat="1">
      <c r="A342" s="40"/>
      <c r="B342" s="41"/>
      <c r="C342" s="42"/>
      <c r="D342" s="230" t="s">
        <v>270</v>
      </c>
      <c r="E342" s="42"/>
      <c r="F342" s="231" t="s">
        <v>476</v>
      </c>
      <c r="G342" s="42"/>
      <c r="H342" s="42"/>
      <c r="I342" s="232"/>
      <c r="J342" s="42"/>
      <c r="K342" s="42"/>
      <c r="L342" s="46"/>
      <c r="M342" s="233"/>
      <c r="N342" s="234"/>
      <c r="O342" s="86"/>
      <c r="P342" s="86"/>
      <c r="Q342" s="86"/>
      <c r="R342" s="86"/>
      <c r="S342" s="86"/>
      <c r="T342" s="87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T342" s="19" t="s">
        <v>270</v>
      </c>
      <c r="AU342" s="19" t="s">
        <v>84</v>
      </c>
    </row>
    <row r="343" s="13" customFormat="1">
      <c r="A343" s="13"/>
      <c r="B343" s="235"/>
      <c r="C343" s="236"/>
      <c r="D343" s="237" t="s">
        <v>272</v>
      </c>
      <c r="E343" s="238" t="s">
        <v>19</v>
      </c>
      <c r="F343" s="239" t="s">
        <v>276</v>
      </c>
      <c r="G343" s="236"/>
      <c r="H343" s="238" t="s">
        <v>19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5" t="s">
        <v>272</v>
      </c>
      <c r="AU343" s="245" t="s">
        <v>84</v>
      </c>
      <c r="AV343" s="13" t="s">
        <v>82</v>
      </c>
      <c r="AW343" s="13" t="s">
        <v>34</v>
      </c>
      <c r="AX343" s="13" t="s">
        <v>75</v>
      </c>
      <c r="AY343" s="245" t="s">
        <v>262</v>
      </c>
    </row>
    <row r="344" s="14" customFormat="1">
      <c r="A344" s="14"/>
      <c r="B344" s="246"/>
      <c r="C344" s="247"/>
      <c r="D344" s="237" t="s">
        <v>272</v>
      </c>
      <c r="E344" s="248" t="s">
        <v>19</v>
      </c>
      <c r="F344" s="249" t="s">
        <v>277</v>
      </c>
      <c r="G344" s="247"/>
      <c r="H344" s="250">
        <v>22.234999999999999</v>
      </c>
      <c r="I344" s="251"/>
      <c r="J344" s="247"/>
      <c r="K344" s="247"/>
      <c r="L344" s="252"/>
      <c r="M344" s="253"/>
      <c r="N344" s="254"/>
      <c r="O344" s="254"/>
      <c r="P344" s="254"/>
      <c r="Q344" s="254"/>
      <c r="R344" s="254"/>
      <c r="S344" s="254"/>
      <c r="T344" s="255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6" t="s">
        <v>272</v>
      </c>
      <c r="AU344" s="256" t="s">
        <v>84</v>
      </c>
      <c r="AV344" s="14" t="s">
        <v>84</v>
      </c>
      <c r="AW344" s="14" t="s">
        <v>34</v>
      </c>
      <c r="AX344" s="14" t="s">
        <v>75</v>
      </c>
      <c r="AY344" s="256" t="s">
        <v>262</v>
      </c>
    </row>
    <row r="345" s="13" customFormat="1">
      <c r="A345" s="13"/>
      <c r="B345" s="235"/>
      <c r="C345" s="236"/>
      <c r="D345" s="237" t="s">
        <v>272</v>
      </c>
      <c r="E345" s="238" t="s">
        <v>19</v>
      </c>
      <c r="F345" s="239" t="s">
        <v>459</v>
      </c>
      <c r="G345" s="236"/>
      <c r="H345" s="238" t="s">
        <v>19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5" t="s">
        <v>272</v>
      </c>
      <c r="AU345" s="245" t="s">
        <v>84</v>
      </c>
      <c r="AV345" s="13" t="s">
        <v>82</v>
      </c>
      <c r="AW345" s="13" t="s">
        <v>34</v>
      </c>
      <c r="AX345" s="13" t="s">
        <v>75</v>
      </c>
      <c r="AY345" s="245" t="s">
        <v>262</v>
      </c>
    </row>
    <row r="346" s="14" customFormat="1">
      <c r="A346" s="14"/>
      <c r="B346" s="246"/>
      <c r="C346" s="247"/>
      <c r="D346" s="237" t="s">
        <v>272</v>
      </c>
      <c r="E346" s="248" t="s">
        <v>19</v>
      </c>
      <c r="F346" s="249" t="s">
        <v>460</v>
      </c>
      <c r="G346" s="247"/>
      <c r="H346" s="250">
        <v>25.181000000000001</v>
      </c>
      <c r="I346" s="251"/>
      <c r="J346" s="247"/>
      <c r="K346" s="247"/>
      <c r="L346" s="252"/>
      <c r="M346" s="253"/>
      <c r="N346" s="254"/>
      <c r="O346" s="254"/>
      <c r="P346" s="254"/>
      <c r="Q346" s="254"/>
      <c r="R346" s="254"/>
      <c r="S346" s="254"/>
      <c r="T346" s="255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6" t="s">
        <v>272</v>
      </c>
      <c r="AU346" s="256" t="s">
        <v>84</v>
      </c>
      <c r="AV346" s="14" t="s">
        <v>84</v>
      </c>
      <c r="AW346" s="14" t="s">
        <v>34</v>
      </c>
      <c r="AX346" s="14" t="s">
        <v>75</v>
      </c>
      <c r="AY346" s="256" t="s">
        <v>262</v>
      </c>
    </row>
    <row r="347" s="15" customFormat="1">
      <c r="A347" s="15"/>
      <c r="B347" s="257"/>
      <c r="C347" s="258"/>
      <c r="D347" s="237" t="s">
        <v>272</v>
      </c>
      <c r="E347" s="259" t="s">
        <v>19</v>
      </c>
      <c r="F347" s="260" t="s">
        <v>278</v>
      </c>
      <c r="G347" s="258"/>
      <c r="H347" s="261">
        <v>47.415999999999997</v>
      </c>
      <c r="I347" s="262"/>
      <c r="J347" s="258"/>
      <c r="K347" s="258"/>
      <c r="L347" s="263"/>
      <c r="M347" s="264"/>
      <c r="N347" s="265"/>
      <c r="O347" s="265"/>
      <c r="P347" s="265"/>
      <c r="Q347" s="265"/>
      <c r="R347" s="265"/>
      <c r="S347" s="265"/>
      <c r="T347" s="266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67" t="s">
        <v>272</v>
      </c>
      <c r="AU347" s="267" t="s">
        <v>84</v>
      </c>
      <c r="AV347" s="15" t="s">
        <v>268</v>
      </c>
      <c r="AW347" s="15" t="s">
        <v>34</v>
      </c>
      <c r="AX347" s="15" t="s">
        <v>82</v>
      </c>
      <c r="AY347" s="267" t="s">
        <v>262</v>
      </c>
    </row>
    <row r="348" s="2" customFormat="1" ht="16.5" customHeight="1">
      <c r="A348" s="40"/>
      <c r="B348" s="41"/>
      <c r="C348" s="268" t="s">
        <v>477</v>
      </c>
      <c r="D348" s="268" t="s">
        <v>315</v>
      </c>
      <c r="E348" s="269" t="s">
        <v>478</v>
      </c>
      <c r="F348" s="270" t="s">
        <v>479</v>
      </c>
      <c r="G348" s="271" t="s">
        <v>116</v>
      </c>
      <c r="H348" s="272">
        <v>27.699000000000002</v>
      </c>
      <c r="I348" s="273"/>
      <c r="J348" s="274">
        <f>ROUND(I348*H348,2)</f>
        <v>0</v>
      </c>
      <c r="K348" s="270" t="s">
        <v>267</v>
      </c>
      <c r="L348" s="275"/>
      <c r="M348" s="276" t="s">
        <v>19</v>
      </c>
      <c r="N348" s="277" t="s">
        <v>46</v>
      </c>
      <c r="O348" s="86"/>
      <c r="P348" s="226">
        <f>O348*H348</f>
        <v>0</v>
      </c>
      <c r="Q348" s="226">
        <v>0.113</v>
      </c>
      <c r="R348" s="226">
        <f>Q348*H348</f>
        <v>3.1299870000000003</v>
      </c>
      <c r="S348" s="226">
        <v>0</v>
      </c>
      <c r="T348" s="227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28" t="s">
        <v>134</v>
      </c>
      <c r="AT348" s="228" t="s">
        <v>315</v>
      </c>
      <c r="AU348" s="228" t="s">
        <v>84</v>
      </c>
      <c r="AY348" s="19" t="s">
        <v>262</v>
      </c>
      <c r="BE348" s="229">
        <f>IF(N348="základní",J348,0)</f>
        <v>0</v>
      </c>
      <c r="BF348" s="229">
        <f>IF(N348="snížená",J348,0)</f>
        <v>0</v>
      </c>
      <c r="BG348" s="229">
        <f>IF(N348="zákl. přenesená",J348,0)</f>
        <v>0</v>
      </c>
      <c r="BH348" s="229">
        <f>IF(N348="sníž. přenesená",J348,0)</f>
        <v>0</v>
      </c>
      <c r="BI348" s="229">
        <f>IF(N348="nulová",J348,0)</f>
        <v>0</v>
      </c>
      <c r="BJ348" s="19" t="s">
        <v>82</v>
      </c>
      <c r="BK348" s="229">
        <f>ROUND(I348*H348,2)</f>
        <v>0</v>
      </c>
      <c r="BL348" s="19" t="s">
        <v>268</v>
      </c>
      <c r="BM348" s="228" t="s">
        <v>480</v>
      </c>
    </row>
    <row r="349" s="2" customFormat="1">
      <c r="A349" s="40"/>
      <c r="B349" s="41"/>
      <c r="C349" s="42"/>
      <c r="D349" s="230" t="s">
        <v>270</v>
      </c>
      <c r="E349" s="42"/>
      <c r="F349" s="231" t="s">
        <v>481</v>
      </c>
      <c r="G349" s="42"/>
      <c r="H349" s="42"/>
      <c r="I349" s="232"/>
      <c r="J349" s="42"/>
      <c r="K349" s="42"/>
      <c r="L349" s="46"/>
      <c r="M349" s="233"/>
      <c r="N349" s="234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270</v>
      </c>
      <c r="AU349" s="19" t="s">
        <v>84</v>
      </c>
    </row>
    <row r="350" s="13" customFormat="1">
      <c r="A350" s="13"/>
      <c r="B350" s="235"/>
      <c r="C350" s="236"/>
      <c r="D350" s="237" t="s">
        <v>272</v>
      </c>
      <c r="E350" s="238" t="s">
        <v>19</v>
      </c>
      <c r="F350" s="239" t="s">
        <v>459</v>
      </c>
      <c r="G350" s="236"/>
      <c r="H350" s="238" t="s">
        <v>19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5" t="s">
        <v>272</v>
      </c>
      <c r="AU350" s="245" t="s">
        <v>84</v>
      </c>
      <c r="AV350" s="13" t="s">
        <v>82</v>
      </c>
      <c r="AW350" s="13" t="s">
        <v>34</v>
      </c>
      <c r="AX350" s="13" t="s">
        <v>75</v>
      </c>
      <c r="AY350" s="245" t="s">
        <v>262</v>
      </c>
    </row>
    <row r="351" s="14" customFormat="1">
      <c r="A351" s="14"/>
      <c r="B351" s="246"/>
      <c r="C351" s="247"/>
      <c r="D351" s="237" t="s">
        <v>272</v>
      </c>
      <c r="E351" s="248" t="s">
        <v>19</v>
      </c>
      <c r="F351" s="249" t="s">
        <v>460</v>
      </c>
      <c r="G351" s="247"/>
      <c r="H351" s="250">
        <v>25.181000000000001</v>
      </c>
      <c r="I351" s="251"/>
      <c r="J351" s="247"/>
      <c r="K351" s="247"/>
      <c r="L351" s="252"/>
      <c r="M351" s="253"/>
      <c r="N351" s="254"/>
      <c r="O351" s="254"/>
      <c r="P351" s="254"/>
      <c r="Q351" s="254"/>
      <c r="R351" s="254"/>
      <c r="S351" s="254"/>
      <c r="T351" s="255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6" t="s">
        <v>272</v>
      </c>
      <c r="AU351" s="256" t="s">
        <v>84</v>
      </c>
      <c r="AV351" s="14" t="s">
        <v>84</v>
      </c>
      <c r="AW351" s="14" t="s">
        <v>34</v>
      </c>
      <c r="AX351" s="14" t="s">
        <v>75</v>
      </c>
      <c r="AY351" s="256" t="s">
        <v>262</v>
      </c>
    </row>
    <row r="352" s="15" customFormat="1">
      <c r="A352" s="15"/>
      <c r="B352" s="257"/>
      <c r="C352" s="258"/>
      <c r="D352" s="237" t="s">
        <v>272</v>
      </c>
      <c r="E352" s="259" t="s">
        <v>19</v>
      </c>
      <c r="F352" s="260" t="s">
        <v>278</v>
      </c>
      <c r="G352" s="258"/>
      <c r="H352" s="261">
        <v>25.181000000000001</v>
      </c>
      <c r="I352" s="262"/>
      <c r="J352" s="258"/>
      <c r="K352" s="258"/>
      <c r="L352" s="263"/>
      <c r="M352" s="264"/>
      <c r="N352" s="265"/>
      <c r="O352" s="265"/>
      <c r="P352" s="265"/>
      <c r="Q352" s="265"/>
      <c r="R352" s="265"/>
      <c r="S352" s="265"/>
      <c r="T352" s="266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67" t="s">
        <v>272</v>
      </c>
      <c r="AU352" s="267" t="s">
        <v>84</v>
      </c>
      <c r="AV352" s="15" t="s">
        <v>268</v>
      </c>
      <c r="AW352" s="15" t="s">
        <v>34</v>
      </c>
      <c r="AX352" s="15" t="s">
        <v>82</v>
      </c>
      <c r="AY352" s="267" t="s">
        <v>262</v>
      </c>
    </row>
    <row r="353" s="14" customFormat="1">
      <c r="A353" s="14"/>
      <c r="B353" s="246"/>
      <c r="C353" s="247"/>
      <c r="D353" s="237" t="s">
        <v>272</v>
      </c>
      <c r="E353" s="247"/>
      <c r="F353" s="249" t="s">
        <v>482</v>
      </c>
      <c r="G353" s="247"/>
      <c r="H353" s="250">
        <v>27.699000000000002</v>
      </c>
      <c r="I353" s="251"/>
      <c r="J353" s="247"/>
      <c r="K353" s="247"/>
      <c r="L353" s="252"/>
      <c r="M353" s="253"/>
      <c r="N353" s="254"/>
      <c r="O353" s="254"/>
      <c r="P353" s="254"/>
      <c r="Q353" s="254"/>
      <c r="R353" s="254"/>
      <c r="S353" s="254"/>
      <c r="T353" s="255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6" t="s">
        <v>272</v>
      </c>
      <c r="AU353" s="256" t="s">
        <v>84</v>
      </c>
      <c r="AV353" s="14" t="s">
        <v>84</v>
      </c>
      <c r="AW353" s="14" t="s">
        <v>4</v>
      </c>
      <c r="AX353" s="14" t="s">
        <v>82</v>
      </c>
      <c r="AY353" s="256" t="s">
        <v>262</v>
      </c>
    </row>
    <row r="354" s="12" customFormat="1" ht="22.8" customHeight="1">
      <c r="A354" s="12"/>
      <c r="B354" s="201"/>
      <c r="C354" s="202"/>
      <c r="D354" s="203" t="s">
        <v>74</v>
      </c>
      <c r="E354" s="215" t="s">
        <v>301</v>
      </c>
      <c r="F354" s="215" t="s">
        <v>483</v>
      </c>
      <c r="G354" s="202"/>
      <c r="H354" s="202"/>
      <c r="I354" s="205"/>
      <c r="J354" s="216">
        <f>BK354</f>
        <v>0</v>
      </c>
      <c r="K354" s="202"/>
      <c r="L354" s="207"/>
      <c r="M354" s="208"/>
      <c r="N354" s="209"/>
      <c r="O354" s="209"/>
      <c r="P354" s="210">
        <f>SUM(P355:P755)</f>
        <v>0</v>
      </c>
      <c r="Q354" s="209"/>
      <c r="R354" s="210">
        <f>SUM(R355:R755)</f>
        <v>37.449960612879998</v>
      </c>
      <c r="S354" s="209"/>
      <c r="T354" s="211">
        <f>SUM(T355:T755)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12" t="s">
        <v>82</v>
      </c>
      <c r="AT354" s="213" t="s">
        <v>74</v>
      </c>
      <c r="AU354" s="213" t="s">
        <v>82</v>
      </c>
      <c r="AY354" s="212" t="s">
        <v>262</v>
      </c>
      <c r="BK354" s="214">
        <f>SUM(BK355:BK755)</f>
        <v>0</v>
      </c>
    </row>
    <row r="355" s="2" customFormat="1" ht="16.5" customHeight="1">
      <c r="A355" s="40"/>
      <c r="B355" s="41"/>
      <c r="C355" s="217" t="s">
        <v>484</v>
      </c>
      <c r="D355" s="217" t="s">
        <v>264</v>
      </c>
      <c r="E355" s="218" t="s">
        <v>485</v>
      </c>
      <c r="F355" s="219" t="s">
        <v>486</v>
      </c>
      <c r="G355" s="220" t="s">
        <v>116</v>
      </c>
      <c r="H355" s="221">
        <v>102.2</v>
      </c>
      <c r="I355" s="222"/>
      <c r="J355" s="223">
        <f>ROUND(I355*H355,2)</f>
        <v>0</v>
      </c>
      <c r="K355" s="219" t="s">
        <v>267</v>
      </c>
      <c r="L355" s="46"/>
      <c r="M355" s="224" t="s">
        <v>19</v>
      </c>
      <c r="N355" s="225" t="s">
        <v>46</v>
      </c>
      <c r="O355" s="86"/>
      <c r="P355" s="226">
        <f>O355*H355</f>
        <v>0</v>
      </c>
      <c r="Q355" s="226">
        <v>0.00025999999999999998</v>
      </c>
      <c r="R355" s="226">
        <f>Q355*H355</f>
        <v>0.026571999999999998</v>
      </c>
      <c r="S355" s="226">
        <v>0</v>
      </c>
      <c r="T355" s="227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28" t="s">
        <v>268</v>
      </c>
      <c r="AT355" s="228" t="s">
        <v>264</v>
      </c>
      <c r="AU355" s="228" t="s">
        <v>84</v>
      </c>
      <c r="AY355" s="19" t="s">
        <v>262</v>
      </c>
      <c r="BE355" s="229">
        <f>IF(N355="základní",J355,0)</f>
        <v>0</v>
      </c>
      <c r="BF355" s="229">
        <f>IF(N355="snížená",J355,0)</f>
        <v>0</v>
      </c>
      <c r="BG355" s="229">
        <f>IF(N355="zákl. přenesená",J355,0)</f>
        <v>0</v>
      </c>
      <c r="BH355" s="229">
        <f>IF(N355="sníž. přenesená",J355,0)</f>
        <v>0</v>
      </c>
      <c r="BI355" s="229">
        <f>IF(N355="nulová",J355,0)</f>
        <v>0</v>
      </c>
      <c r="BJ355" s="19" t="s">
        <v>82</v>
      </c>
      <c r="BK355" s="229">
        <f>ROUND(I355*H355,2)</f>
        <v>0</v>
      </c>
      <c r="BL355" s="19" t="s">
        <v>268</v>
      </c>
      <c r="BM355" s="228" t="s">
        <v>487</v>
      </c>
    </row>
    <row r="356" s="2" customFormat="1">
      <c r="A356" s="40"/>
      <c r="B356" s="41"/>
      <c r="C356" s="42"/>
      <c r="D356" s="230" t="s">
        <v>270</v>
      </c>
      <c r="E356" s="42"/>
      <c r="F356" s="231" t="s">
        <v>488</v>
      </c>
      <c r="G356" s="42"/>
      <c r="H356" s="42"/>
      <c r="I356" s="232"/>
      <c r="J356" s="42"/>
      <c r="K356" s="42"/>
      <c r="L356" s="46"/>
      <c r="M356" s="233"/>
      <c r="N356" s="234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9" t="s">
        <v>270</v>
      </c>
      <c r="AU356" s="19" t="s">
        <v>84</v>
      </c>
    </row>
    <row r="357" s="14" customFormat="1">
      <c r="A357" s="14"/>
      <c r="B357" s="246"/>
      <c r="C357" s="247"/>
      <c r="D357" s="237" t="s">
        <v>272</v>
      </c>
      <c r="E357" s="248" t="s">
        <v>19</v>
      </c>
      <c r="F357" s="249" t="s">
        <v>209</v>
      </c>
      <c r="G357" s="247"/>
      <c r="H357" s="250">
        <v>102.2</v>
      </c>
      <c r="I357" s="251"/>
      <c r="J357" s="247"/>
      <c r="K357" s="247"/>
      <c r="L357" s="252"/>
      <c r="M357" s="253"/>
      <c r="N357" s="254"/>
      <c r="O357" s="254"/>
      <c r="P357" s="254"/>
      <c r="Q357" s="254"/>
      <c r="R357" s="254"/>
      <c r="S357" s="254"/>
      <c r="T357" s="255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6" t="s">
        <v>272</v>
      </c>
      <c r="AU357" s="256" t="s">
        <v>84</v>
      </c>
      <c r="AV357" s="14" t="s">
        <v>84</v>
      </c>
      <c r="AW357" s="14" t="s">
        <v>34</v>
      </c>
      <c r="AX357" s="14" t="s">
        <v>75</v>
      </c>
      <c r="AY357" s="256" t="s">
        <v>262</v>
      </c>
    </row>
    <row r="358" s="15" customFormat="1">
      <c r="A358" s="15"/>
      <c r="B358" s="257"/>
      <c r="C358" s="258"/>
      <c r="D358" s="237" t="s">
        <v>272</v>
      </c>
      <c r="E358" s="259" t="s">
        <v>19</v>
      </c>
      <c r="F358" s="260" t="s">
        <v>278</v>
      </c>
      <c r="G358" s="258"/>
      <c r="H358" s="261">
        <v>102.2</v>
      </c>
      <c r="I358" s="262"/>
      <c r="J358" s="258"/>
      <c r="K358" s="258"/>
      <c r="L358" s="263"/>
      <c r="M358" s="264"/>
      <c r="N358" s="265"/>
      <c r="O358" s="265"/>
      <c r="P358" s="265"/>
      <c r="Q358" s="265"/>
      <c r="R358" s="265"/>
      <c r="S358" s="265"/>
      <c r="T358" s="266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67" t="s">
        <v>272</v>
      </c>
      <c r="AU358" s="267" t="s">
        <v>84</v>
      </c>
      <c r="AV358" s="15" t="s">
        <v>268</v>
      </c>
      <c r="AW358" s="15" t="s">
        <v>34</v>
      </c>
      <c r="AX358" s="15" t="s">
        <v>82</v>
      </c>
      <c r="AY358" s="267" t="s">
        <v>262</v>
      </c>
    </row>
    <row r="359" s="2" customFormat="1" ht="24.15" customHeight="1">
      <c r="A359" s="40"/>
      <c r="B359" s="41"/>
      <c r="C359" s="217" t="s">
        <v>489</v>
      </c>
      <c r="D359" s="217" t="s">
        <v>264</v>
      </c>
      <c r="E359" s="218" t="s">
        <v>490</v>
      </c>
      <c r="F359" s="219" t="s">
        <v>491</v>
      </c>
      <c r="G359" s="220" t="s">
        <v>116</v>
      </c>
      <c r="H359" s="221">
        <v>102.2</v>
      </c>
      <c r="I359" s="222"/>
      <c r="J359" s="223">
        <f>ROUND(I359*H359,2)</f>
        <v>0</v>
      </c>
      <c r="K359" s="219" t="s">
        <v>267</v>
      </c>
      <c r="L359" s="46"/>
      <c r="M359" s="224" t="s">
        <v>19</v>
      </c>
      <c r="N359" s="225" t="s">
        <v>46</v>
      </c>
      <c r="O359" s="86"/>
      <c r="P359" s="226">
        <f>O359*H359</f>
        <v>0</v>
      </c>
      <c r="Q359" s="226">
        <v>0.0043800000000000002</v>
      </c>
      <c r="R359" s="226">
        <f>Q359*H359</f>
        <v>0.44763600000000003</v>
      </c>
      <c r="S359" s="226">
        <v>0</v>
      </c>
      <c r="T359" s="227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28" t="s">
        <v>268</v>
      </c>
      <c r="AT359" s="228" t="s">
        <v>264</v>
      </c>
      <c r="AU359" s="228" t="s">
        <v>84</v>
      </c>
      <c r="AY359" s="19" t="s">
        <v>262</v>
      </c>
      <c r="BE359" s="229">
        <f>IF(N359="základní",J359,0)</f>
        <v>0</v>
      </c>
      <c r="BF359" s="229">
        <f>IF(N359="snížená",J359,0)</f>
        <v>0</v>
      </c>
      <c r="BG359" s="229">
        <f>IF(N359="zákl. přenesená",J359,0)</f>
        <v>0</v>
      </c>
      <c r="BH359" s="229">
        <f>IF(N359="sníž. přenesená",J359,0)</f>
        <v>0</v>
      </c>
      <c r="BI359" s="229">
        <f>IF(N359="nulová",J359,0)</f>
        <v>0</v>
      </c>
      <c r="BJ359" s="19" t="s">
        <v>82</v>
      </c>
      <c r="BK359" s="229">
        <f>ROUND(I359*H359,2)</f>
        <v>0</v>
      </c>
      <c r="BL359" s="19" t="s">
        <v>268</v>
      </c>
      <c r="BM359" s="228" t="s">
        <v>492</v>
      </c>
    </row>
    <row r="360" s="2" customFormat="1">
      <c r="A360" s="40"/>
      <c r="B360" s="41"/>
      <c r="C360" s="42"/>
      <c r="D360" s="230" t="s">
        <v>270</v>
      </c>
      <c r="E360" s="42"/>
      <c r="F360" s="231" t="s">
        <v>493</v>
      </c>
      <c r="G360" s="42"/>
      <c r="H360" s="42"/>
      <c r="I360" s="232"/>
      <c r="J360" s="42"/>
      <c r="K360" s="42"/>
      <c r="L360" s="46"/>
      <c r="M360" s="233"/>
      <c r="N360" s="234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270</v>
      </c>
      <c r="AU360" s="19" t="s">
        <v>84</v>
      </c>
    </row>
    <row r="361" s="14" customFormat="1">
      <c r="A361" s="14"/>
      <c r="B361" s="246"/>
      <c r="C361" s="247"/>
      <c r="D361" s="237" t="s">
        <v>272</v>
      </c>
      <c r="E361" s="248" t="s">
        <v>19</v>
      </c>
      <c r="F361" s="249" t="s">
        <v>209</v>
      </c>
      <c r="G361" s="247"/>
      <c r="H361" s="250">
        <v>102.2</v>
      </c>
      <c r="I361" s="251"/>
      <c r="J361" s="247"/>
      <c r="K361" s="247"/>
      <c r="L361" s="252"/>
      <c r="M361" s="253"/>
      <c r="N361" s="254"/>
      <c r="O361" s="254"/>
      <c r="P361" s="254"/>
      <c r="Q361" s="254"/>
      <c r="R361" s="254"/>
      <c r="S361" s="254"/>
      <c r="T361" s="255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6" t="s">
        <v>272</v>
      </c>
      <c r="AU361" s="256" t="s">
        <v>84</v>
      </c>
      <c r="AV361" s="14" t="s">
        <v>84</v>
      </c>
      <c r="AW361" s="14" t="s">
        <v>34</v>
      </c>
      <c r="AX361" s="14" t="s">
        <v>75</v>
      </c>
      <c r="AY361" s="256" t="s">
        <v>262</v>
      </c>
    </row>
    <row r="362" s="15" customFormat="1">
      <c r="A362" s="15"/>
      <c r="B362" s="257"/>
      <c r="C362" s="258"/>
      <c r="D362" s="237" t="s">
        <v>272</v>
      </c>
      <c r="E362" s="259" t="s">
        <v>19</v>
      </c>
      <c r="F362" s="260" t="s">
        <v>278</v>
      </c>
      <c r="G362" s="258"/>
      <c r="H362" s="261">
        <v>102.2</v>
      </c>
      <c r="I362" s="262"/>
      <c r="J362" s="258"/>
      <c r="K362" s="258"/>
      <c r="L362" s="263"/>
      <c r="M362" s="264"/>
      <c r="N362" s="265"/>
      <c r="O362" s="265"/>
      <c r="P362" s="265"/>
      <c r="Q362" s="265"/>
      <c r="R362" s="265"/>
      <c r="S362" s="265"/>
      <c r="T362" s="266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67" t="s">
        <v>272</v>
      </c>
      <c r="AU362" s="267" t="s">
        <v>84</v>
      </c>
      <c r="AV362" s="15" t="s">
        <v>268</v>
      </c>
      <c r="AW362" s="15" t="s">
        <v>34</v>
      </c>
      <c r="AX362" s="15" t="s">
        <v>82</v>
      </c>
      <c r="AY362" s="267" t="s">
        <v>262</v>
      </c>
    </row>
    <row r="363" s="2" customFormat="1" ht="24.15" customHeight="1">
      <c r="A363" s="40"/>
      <c r="B363" s="41"/>
      <c r="C363" s="217" t="s">
        <v>494</v>
      </c>
      <c r="D363" s="217" t="s">
        <v>264</v>
      </c>
      <c r="E363" s="218" t="s">
        <v>495</v>
      </c>
      <c r="F363" s="219" t="s">
        <v>496</v>
      </c>
      <c r="G363" s="220" t="s">
        <v>116</v>
      </c>
      <c r="H363" s="221">
        <v>102.2</v>
      </c>
      <c r="I363" s="222"/>
      <c r="J363" s="223">
        <f>ROUND(I363*H363,2)</f>
        <v>0</v>
      </c>
      <c r="K363" s="219" t="s">
        <v>267</v>
      </c>
      <c r="L363" s="46"/>
      <c r="M363" s="224" t="s">
        <v>19</v>
      </c>
      <c r="N363" s="225" t="s">
        <v>46</v>
      </c>
      <c r="O363" s="86"/>
      <c r="P363" s="226">
        <f>O363*H363</f>
        <v>0</v>
      </c>
      <c r="Q363" s="226">
        <v>0.0040000000000000001</v>
      </c>
      <c r="R363" s="226">
        <f>Q363*H363</f>
        <v>0.4088</v>
      </c>
      <c r="S363" s="226">
        <v>0</v>
      </c>
      <c r="T363" s="227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28" t="s">
        <v>268</v>
      </c>
      <c r="AT363" s="228" t="s">
        <v>264</v>
      </c>
      <c r="AU363" s="228" t="s">
        <v>84</v>
      </c>
      <c r="AY363" s="19" t="s">
        <v>262</v>
      </c>
      <c r="BE363" s="229">
        <f>IF(N363="základní",J363,0)</f>
        <v>0</v>
      </c>
      <c r="BF363" s="229">
        <f>IF(N363="snížená",J363,0)</f>
        <v>0</v>
      </c>
      <c r="BG363" s="229">
        <f>IF(N363="zákl. přenesená",J363,0)</f>
        <v>0</v>
      </c>
      <c r="BH363" s="229">
        <f>IF(N363="sníž. přenesená",J363,0)</f>
        <v>0</v>
      </c>
      <c r="BI363" s="229">
        <f>IF(N363="nulová",J363,0)</f>
        <v>0</v>
      </c>
      <c r="BJ363" s="19" t="s">
        <v>82</v>
      </c>
      <c r="BK363" s="229">
        <f>ROUND(I363*H363,2)</f>
        <v>0</v>
      </c>
      <c r="BL363" s="19" t="s">
        <v>268</v>
      </c>
      <c r="BM363" s="228" t="s">
        <v>497</v>
      </c>
    </row>
    <row r="364" s="2" customFormat="1">
      <c r="A364" s="40"/>
      <c r="B364" s="41"/>
      <c r="C364" s="42"/>
      <c r="D364" s="230" t="s">
        <v>270</v>
      </c>
      <c r="E364" s="42"/>
      <c r="F364" s="231" t="s">
        <v>498</v>
      </c>
      <c r="G364" s="42"/>
      <c r="H364" s="42"/>
      <c r="I364" s="232"/>
      <c r="J364" s="42"/>
      <c r="K364" s="42"/>
      <c r="L364" s="46"/>
      <c r="M364" s="233"/>
      <c r="N364" s="234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270</v>
      </c>
      <c r="AU364" s="19" t="s">
        <v>84</v>
      </c>
    </row>
    <row r="365" s="14" customFormat="1">
      <c r="A365" s="14"/>
      <c r="B365" s="246"/>
      <c r="C365" s="247"/>
      <c r="D365" s="237" t="s">
        <v>272</v>
      </c>
      <c r="E365" s="248" t="s">
        <v>19</v>
      </c>
      <c r="F365" s="249" t="s">
        <v>209</v>
      </c>
      <c r="G365" s="247"/>
      <c r="H365" s="250">
        <v>102.2</v>
      </c>
      <c r="I365" s="251"/>
      <c r="J365" s="247"/>
      <c r="K365" s="247"/>
      <c r="L365" s="252"/>
      <c r="M365" s="253"/>
      <c r="N365" s="254"/>
      <c r="O365" s="254"/>
      <c r="P365" s="254"/>
      <c r="Q365" s="254"/>
      <c r="R365" s="254"/>
      <c r="S365" s="254"/>
      <c r="T365" s="255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6" t="s">
        <v>272</v>
      </c>
      <c r="AU365" s="256" t="s">
        <v>84</v>
      </c>
      <c r="AV365" s="14" t="s">
        <v>84</v>
      </c>
      <c r="AW365" s="14" t="s">
        <v>34</v>
      </c>
      <c r="AX365" s="14" t="s">
        <v>75</v>
      </c>
      <c r="AY365" s="256" t="s">
        <v>262</v>
      </c>
    </row>
    <row r="366" s="15" customFormat="1">
      <c r="A366" s="15"/>
      <c r="B366" s="257"/>
      <c r="C366" s="258"/>
      <c r="D366" s="237" t="s">
        <v>272</v>
      </c>
      <c r="E366" s="259" t="s">
        <v>19</v>
      </c>
      <c r="F366" s="260" t="s">
        <v>278</v>
      </c>
      <c r="G366" s="258"/>
      <c r="H366" s="261">
        <v>102.2</v>
      </c>
      <c r="I366" s="262"/>
      <c r="J366" s="258"/>
      <c r="K366" s="258"/>
      <c r="L366" s="263"/>
      <c r="M366" s="264"/>
      <c r="N366" s="265"/>
      <c r="O366" s="265"/>
      <c r="P366" s="265"/>
      <c r="Q366" s="265"/>
      <c r="R366" s="265"/>
      <c r="S366" s="265"/>
      <c r="T366" s="266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67" t="s">
        <v>272</v>
      </c>
      <c r="AU366" s="267" t="s">
        <v>84</v>
      </c>
      <c r="AV366" s="15" t="s">
        <v>268</v>
      </c>
      <c r="AW366" s="15" t="s">
        <v>34</v>
      </c>
      <c r="AX366" s="15" t="s">
        <v>82</v>
      </c>
      <c r="AY366" s="267" t="s">
        <v>262</v>
      </c>
    </row>
    <row r="367" s="2" customFormat="1" ht="24.15" customHeight="1">
      <c r="A367" s="40"/>
      <c r="B367" s="41"/>
      <c r="C367" s="217" t="s">
        <v>499</v>
      </c>
      <c r="D367" s="217" t="s">
        <v>264</v>
      </c>
      <c r="E367" s="218" t="s">
        <v>500</v>
      </c>
      <c r="F367" s="219" t="s">
        <v>501</v>
      </c>
      <c r="G367" s="220" t="s">
        <v>116</v>
      </c>
      <c r="H367" s="221">
        <v>102.2</v>
      </c>
      <c r="I367" s="222"/>
      <c r="J367" s="223">
        <f>ROUND(I367*H367,2)</f>
        <v>0</v>
      </c>
      <c r="K367" s="219" t="s">
        <v>267</v>
      </c>
      <c r="L367" s="46"/>
      <c r="M367" s="224" t="s">
        <v>19</v>
      </c>
      <c r="N367" s="225" t="s">
        <v>46</v>
      </c>
      <c r="O367" s="86"/>
      <c r="P367" s="226">
        <f>O367*H367</f>
        <v>0</v>
      </c>
      <c r="Q367" s="226">
        <v>0.015599999999999999</v>
      </c>
      <c r="R367" s="226">
        <f>Q367*H367</f>
        <v>1.59432</v>
      </c>
      <c r="S367" s="226">
        <v>0</v>
      </c>
      <c r="T367" s="227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28" t="s">
        <v>268</v>
      </c>
      <c r="AT367" s="228" t="s">
        <v>264</v>
      </c>
      <c r="AU367" s="228" t="s">
        <v>84</v>
      </c>
      <c r="AY367" s="19" t="s">
        <v>262</v>
      </c>
      <c r="BE367" s="229">
        <f>IF(N367="základní",J367,0)</f>
        <v>0</v>
      </c>
      <c r="BF367" s="229">
        <f>IF(N367="snížená",J367,0)</f>
        <v>0</v>
      </c>
      <c r="BG367" s="229">
        <f>IF(N367="zákl. přenesená",J367,0)</f>
        <v>0</v>
      </c>
      <c r="BH367" s="229">
        <f>IF(N367="sníž. přenesená",J367,0)</f>
        <v>0</v>
      </c>
      <c r="BI367" s="229">
        <f>IF(N367="nulová",J367,0)</f>
        <v>0</v>
      </c>
      <c r="BJ367" s="19" t="s">
        <v>82</v>
      </c>
      <c r="BK367" s="229">
        <f>ROUND(I367*H367,2)</f>
        <v>0</v>
      </c>
      <c r="BL367" s="19" t="s">
        <v>268</v>
      </c>
      <c r="BM367" s="228" t="s">
        <v>502</v>
      </c>
    </row>
    <row r="368" s="2" customFormat="1">
      <c r="A368" s="40"/>
      <c r="B368" s="41"/>
      <c r="C368" s="42"/>
      <c r="D368" s="230" t="s">
        <v>270</v>
      </c>
      <c r="E368" s="42"/>
      <c r="F368" s="231" t="s">
        <v>503</v>
      </c>
      <c r="G368" s="42"/>
      <c r="H368" s="42"/>
      <c r="I368" s="232"/>
      <c r="J368" s="42"/>
      <c r="K368" s="42"/>
      <c r="L368" s="46"/>
      <c r="M368" s="233"/>
      <c r="N368" s="234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9" t="s">
        <v>270</v>
      </c>
      <c r="AU368" s="19" t="s">
        <v>84</v>
      </c>
    </row>
    <row r="369" s="13" customFormat="1">
      <c r="A369" s="13"/>
      <c r="B369" s="235"/>
      <c r="C369" s="236"/>
      <c r="D369" s="237" t="s">
        <v>272</v>
      </c>
      <c r="E369" s="238" t="s">
        <v>19</v>
      </c>
      <c r="F369" s="239" t="s">
        <v>504</v>
      </c>
      <c r="G369" s="236"/>
      <c r="H369" s="238" t="s">
        <v>19</v>
      </c>
      <c r="I369" s="240"/>
      <c r="J369" s="236"/>
      <c r="K369" s="236"/>
      <c r="L369" s="241"/>
      <c r="M369" s="242"/>
      <c r="N369" s="243"/>
      <c r="O369" s="243"/>
      <c r="P369" s="243"/>
      <c r="Q369" s="243"/>
      <c r="R369" s="243"/>
      <c r="S369" s="243"/>
      <c r="T369" s="244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5" t="s">
        <v>272</v>
      </c>
      <c r="AU369" s="245" t="s">
        <v>84</v>
      </c>
      <c r="AV369" s="13" t="s">
        <v>82</v>
      </c>
      <c r="AW369" s="13" t="s">
        <v>34</v>
      </c>
      <c r="AX369" s="13" t="s">
        <v>75</v>
      </c>
      <c r="AY369" s="245" t="s">
        <v>262</v>
      </c>
    </row>
    <row r="370" s="13" customFormat="1">
      <c r="A370" s="13"/>
      <c r="B370" s="235"/>
      <c r="C370" s="236"/>
      <c r="D370" s="237" t="s">
        <v>272</v>
      </c>
      <c r="E370" s="238" t="s">
        <v>19</v>
      </c>
      <c r="F370" s="239" t="s">
        <v>505</v>
      </c>
      <c r="G370" s="236"/>
      <c r="H370" s="238" t="s">
        <v>19</v>
      </c>
      <c r="I370" s="240"/>
      <c r="J370" s="236"/>
      <c r="K370" s="236"/>
      <c r="L370" s="241"/>
      <c r="M370" s="242"/>
      <c r="N370" s="243"/>
      <c r="O370" s="243"/>
      <c r="P370" s="243"/>
      <c r="Q370" s="243"/>
      <c r="R370" s="243"/>
      <c r="S370" s="243"/>
      <c r="T370" s="244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5" t="s">
        <v>272</v>
      </c>
      <c r="AU370" s="245" t="s">
        <v>84</v>
      </c>
      <c r="AV370" s="13" t="s">
        <v>82</v>
      </c>
      <c r="AW370" s="13" t="s">
        <v>34</v>
      </c>
      <c r="AX370" s="13" t="s">
        <v>75</v>
      </c>
      <c r="AY370" s="245" t="s">
        <v>262</v>
      </c>
    </row>
    <row r="371" s="13" customFormat="1">
      <c r="A371" s="13"/>
      <c r="B371" s="235"/>
      <c r="C371" s="236"/>
      <c r="D371" s="237" t="s">
        <v>272</v>
      </c>
      <c r="E371" s="238" t="s">
        <v>19</v>
      </c>
      <c r="F371" s="239" t="s">
        <v>404</v>
      </c>
      <c r="G371" s="236"/>
      <c r="H371" s="238" t="s">
        <v>19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5" t="s">
        <v>272</v>
      </c>
      <c r="AU371" s="245" t="s">
        <v>84</v>
      </c>
      <c r="AV371" s="13" t="s">
        <v>82</v>
      </c>
      <c r="AW371" s="13" t="s">
        <v>34</v>
      </c>
      <c r="AX371" s="13" t="s">
        <v>75</v>
      </c>
      <c r="AY371" s="245" t="s">
        <v>262</v>
      </c>
    </row>
    <row r="372" s="14" customFormat="1">
      <c r="A372" s="14"/>
      <c r="B372" s="246"/>
      <c r="C372" s="247"/>
      <c r="D372" s="237" t="s">
        <v>272</v>
      </c>
      <c r="E372" s="248" t="s">
        <v>19</v>
      </c>
      <c r="F372" s="249" t="s">
        <v>506</v>
      </c>
      <c r="G372" s="247"/>
      <c r="H372" s="250">
        <v>6.3700000000000001</v>
      </c>
      <c r="I372" s="251"/>
      <c r="J372" s="247"/>
      <c r="K372" s="247"/>
      <c r="L372" s="252"/>
      <c r="M372" s="253"/>
      <c r="N372" s="254"/>
      <c r="O372" s="254"/>
      <c r="P372" s="254"/>
      <c r="Q372" s="254"/>
      <c r="R372" s="254"/>
      <c r="S372" s="254"/>
      <c r="T372" s="255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6" t="s">
        <v>272</v>
      </c>
      <c r="AU372" s="256" t="s">
        <v>84</v>
      </c>
      <c r="AV372" s="14" t="s">
        <v>84</v>
      </c>
      <c r="AW372" s="14" t="s">
        <v>34</v>
      </c>
      <c r="AX372" s="14" t="s">
        <v>75</v>
      </c>
      <c r="AY372" s="256" t="s">
        <v>262</v>
      </c>
    </row>
    <row r="373" s="14" customFormat="1">
      <c r="A373" s="14"/>
      <c r="B373" s="246"/>
      <c r="C373" s="247"/>
      <c r="D373" s="237" t="s">
        <v>272</v>
      </c>
      <c r="E373" s="248" t="s">
        <v>19</v>
      </c>
      <c r="F373" s="249" t="s">
        <v>507</v>
      </c>
      <c r="G373" s="247"/>
      <c r="H373" s="250">
        <v>1.98</v>
      </c>
      <c r="I373" s="251"/>
      <c r="J373" s="247"/>
      <c r="K373" s="247"/>
      <c r="L373" s="252"/>
      <c r="M373" s="253"/>
      <c r="N373" s="254"/>
      <c r="O373" s="254"/>
      <c r="P373" s="254"/>
      <c r="Q373" s="254"/>
      <c r="R373" s="254"/>
      <c r="S373" s="254"/>
      <c r="T373" s="255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6" t="s">
        <v>272</v>
      </c>
      <c r="AU373" s="256" t="s">
        <v>84</v>
      </c>
      <c r="AV373" s="14" t="s">
        <v>84</v>
      </c>
      <c r="AW373" s="14" t="s">
        <v>34</v>
      </c>
      <c r="AX373" s="14" t="s">
        <v>75</v>
      </c>
      <c r="AY373" s="256" t="s">
        <v>262</v>
      </c>
    </row>
    <row r="374" s="14" customFormat="1">
      <c r="A374" s="14"/>
      <c r="B374" s="246"/>
      <c r="C374" s="247"/>
      <c r="D374" s="237" t="s">
        <v>272</v>
      </c>
      <c r="E374" s="248" t="s">
        <v>19</v>
      </c>
      <c r="F374" s="249" t="s">
        <v>508</v>
      </c>
      <c r="G374" s="247"/>
      <c r="H374" s="250">
        <v>4.6600000000000001</v>
      </c>
      <c r="I374" s="251"/>
      <c r="J374" s="247"/>
      <c r="K374" s="247"/>
      <c r="L374" s="252"/>
      <c r="M374" s="253"/>
      <c r="N374" s="254"/>
      <c r="O374" s="254"/>
      <c r="P374" s="254"/>
      <c r="Q374" s="254"/>
      <c r="R374" s="254"/>
      <c r="S374" s="254"/>
      <c r="T374" s="255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6" t="s">
        <v>272</v>
      </c>
      <c r="AU374" s="256" t="s">
        <v>84</v>
      </c>
      <c r="AV374" s="14" t="s">
        <v>84</v>
      </c>
      <c r="AW374" s="14" t="s">
        <v>34</v>
      </c>
      <c r="AX374" s="14" t="s">
        <v>75</v>
      </c>
      <c r="AY374" s="256" t="s">
        <v>262</v>
      </c>
    </row>
    <row r="375" s="14" customFormat="1">
      <c r="A375" s="14"/>
      <c r="B375" s="246"/>
      <c r="C375" s="247"/>
      <c r="D375" s="237" t="s">
        <v>272</v>
      </c>
      <c r="E375" s="248" t="s">
        <v>19</v>
      </c>
      <c r="F375" s="249" t="s">
        <v>509</v>
      </c>
      <c r="G375" s="247"/>
      <c r="H375" s="250">
        <v>1.8899999999999999</v>
      </c>
      <c r="I375" s="251"/>
      <c r="J375" s="247"/>
      <c r="K375" s="247"/>
      <c r="L375" s="252"/>
      <c r="M375" s="253"/>
      <c r="N375" s="254"/>
      <c r="O375" s="254"/>
      <c r="P375" s="254"/>
      <c r="Q375" s="254"/>
      <c r="R375" s="254"/>
      <c r="S375" s="254"/>
      <c r="T375" s="255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6" t="s">
        <v>272</v>
      </c>
      <c r="AU375" s="256" t="s">
        <v>84</v>
      </c>
      <c r="AV375" s="14" t="s">
        <v>84</v>
      </c>
      <c r="AW375" s="14" t="s">
        <v>34</v>
      </c>
      <c r="AX375" s="14" t="s">
        <v>75</v>
      </c>
      <c r="AY375" s="256" t="s">
        <v>262</v>
      </c>
    </row>
    <row r="376" s="14" customFormat="1">
      <c r="A376" s="14"/>
      <c r="B376" s="246"/>
      <c r="C376" s="247"/>
      <c r="D376" s="237" t="s">
        <v>272</v>
      </c>
      <c r="E376" s="248" t="s">
        <v>19</v>
      </c>
      <c r="F376" s="249" t="s">
        <v>510</v>
      </c>
      <c r="G376" s="247"/>
      <c r="H376" s="250">
        <v>2.8799999999999999</v>
      </c>
      <c r="I376" s="251"/>
      <c r="J376" s="247"/>
      <c r="K376" s="247"/>
      <c r="L376" s="252"/>
      <c r="M376" s="253"/>
      <c r="N376" s="254"/>
      <c r="O376" s="254"/>
      <c r="P376" s="254"/>
      <c r="Q376" s="254"/>
      <c r="R376" s="254"/>
      <c r="S376" s="254"/>
      <c r="T376" s="255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6" t="s">
        <v>272</v>
      </c>
      <c r="AU376" s="256" t="s">
        <v>84</v>
      </c>
      <c r="AV376" s="14" t="s">
        <v>84</v>
      </c>
      <c r="AW376" s="14" t="s">
        <v>34</v>
      </c>
      <c r="AX376" s="14" t="s">
        <v>75</v>
      </c>
      <c r="AY376" s="256" t="s">
        <v>262</v>
      </c>
    </row>
    <row r="377" s="14" customFormat="1">
      <c r="A377" s="14"/>
      <c r="B377" s="246"/>
      <c r="C377" s="247"/>
      <c r="D377" s="237" t="s">
        <v>272</v>
      </c>
      <c r="E377" s="248" t="s">
        <v>19</v>
      </c>
      <c r="F377" s="249" t="s">
        <v>511</v>
      </c>
      <c r="G377" s="247"/>
      <c r="H377" s="250">
        <v>3.3199999999999998</v>
      </c>
      <c r="I377" s="251"/>
      <c r="J377" s="247"/>
      <c r="K377" s="247"/>
      <c r="L377" s="252"/>
      <c r="M377" s="253"/>
      <c r="N377" s="254"/>
      <c r="O377" s="254"/>
      <c r="P377" s="254"/>
      <c r="Q377" s="254"/>
      <c r="R377" s="254"/>
      <c r="S377" s="254"/>
      <c r="T377" s="255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6" t="s">
        <v>272</v>
      </c>
      <c r="AU377" s="256" t="s">
        <v>84</v>
      </c>
      <c r="AV377" s="14" t="s">
        <v>84</v>
      </c>
      <c r="AW377" s="14" t="s">
        <v>34</v>
      </c>
      <c r="AX377" s="14" t="s">
        <v>75</v>
      </c>
      <c r="AY377" s="256" t="s">
        <v>262</v>
      </c>
    </row>
    <row r="378" s="14" customFormat="1">
      <c r="A378" s="14"/>
      <c r="B378" s="246"/>
      <c r="C378" s="247"/>
      <c r="D378" s="237" t="s">
        <v>272</v>
      </c>
      <c r="E378" s="248" t="s">
        <v>19</v>
      </c>
      <c r="F378" s="249" t="s">
        <v>512</v>
      </c>
      <c r="G378" s="247"/>
      <c r="H378" s="250">
        <v>4.6600000000000001</v>
      </c>
      <c r="I378" s="251"/>
      <c r="J378" s="247"/>
      <c r="K378" s="247"/>
      <c r="L378" s="252"/>
      <c r="M378" s="253"/>
      <c r="N378" s="254"/>
      <c r="O378" s="254"/>
      <c r="P378" s="254"/>
      <c r="Q378" s="254"/>
      <c r="R378" s="254"/>
      <c r="S378" s="254"/>
      <c r="T378" s="255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6" t="s">
        <v>272</v>
      </c>
      <c r="AU378" s="256" t="s">
        <v>84</v>
      </c>
      <c r="AV378" s="14" t="s">
        <v>84</v>
      </c>
      <c r="AW378" s="14" t="s">
        <v>34</v>
      </c>
      <c r="AX378" s="14" t="s">
        <v>75</v>
      </c>
      <c r="AY378" s="256" t="s">
        <v>262</v>
      </c>
    </row>
    <row r="379" s="14" customFormat="1">
      <c r="A379" s="14"/>
      <c r="B379" s="246"/>
      <c r="C379" s="247"/>
      <c r="D379" s="237" t="s">
        <v>272</v>
      </c>
      <c r="E379" s="248" t="s">
        <v>19</v>
      </c>
      <c r="F379" s="249" t="s">
        <v>513</v>
      </c>
      <c r="G379" s="247"/>
      <c r="H379" s="250">
        <v>67.859999999999999</v>
      </c>
      <c r="I379" s="251"/>
      <c r="J379" s="247"/>
      <c r="K379" s="247"/>
      <c r="L379" s="252"/>
      <c r="M379" s="253"/>
      <c r="N379" s="254"/>
      <c r="O379" s="254"/>
      <c r="P379" s="254"/>
      <c r="Q379" s="254"/>
      <c r="R379" s="254"/>
      <c r="S379" s="254"/>
      <c r="T379" s="255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6" t="s">
        <v>272</v>
      </c>
      <c r="AU379" s="256" t="s">
        <v>84</v>
      </c>
      <c r="AV379" s="14" t="s">
        <v>84</v>
      </c>
      <c r="AW379" s="14" t="s">
        <v>34</v>
      </c>
      <c r="AX379" s="14" t="s">
        <v>75</v>
      </c>
      <c r="AY379" s="256" t="s">
        <v>262</v>
      </c>
    </row>
    <row r="380" s="14" customFormat="1">
      <c r="A380" s="14"/>
      <c r="B380" s="246"/>
      <c r="C380" s="247"/>
      <c r="D380" s="237" t="s">
        <v>272</v>
      </c>
      <c r="E380" s="248" t="s">
        <v>19</v>
      </c>
      <c r="F380" s="249" t="s">
        <v>514</v>
      </c>
      <c r="G380" s="247"/>
      <c r="H380" s="250">
        <v>8.5800000000000001</v>
      </c>
      <c r="I380" s="251"/>
      <c r="J380" s="247"/>
      <c r="K380" s="247"/>
      <c r="L380" s="252"/>
      <c r="M380" s="253"/>
      <c r="N380" s="254"/>
      <c r="O380" s="254"/>
      <c r="P380" s="254"/>
      <c r="Q380" s="254"/>
      <c r="R380" s="254"/>
      <c r="S380" s="254"/>
      <c r="T380" s="255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6" t="s">
        <v>272</v>
      </c>
      <c r="AU380" s="256" t="s">
        <v>84</v>
      </c>
      <c r="AV380" s="14" t="s">
        <v>84</v>
      </c>
      <c r="AW380" s="14" t="s">
        <v>34</v>
      </c>
      <c r="AX380" s="14" t="s">
        <v>75</v>
      </c>
      <c r="AY380" s="256" t="s">
        <v>262</v>
      </c>
    </row>
    <row r="381" s="15" customFormat="1">
      <c r="A381" s="15"/>
      <c r="B381" s="257"/>
      <c r="C381" s="258"/>
      <c r="D381" s="237" t="s">
        <v>272</v>
      </c>
      <c r="E381" s="259" t="s">
        <v>209</v>
      </c>
      <c r="F381" s="260" t="s">
        <v>278</v>
      </c>
      <c r="G381" s="258"/>
      <c r="H381" s="261">
        <v>102.2</v>
      </c>
      <c r="I381" s="262"/>
      <c r="J381" s="258"/>
      <c r="K381" s="258"/>
      <c r="L381" s="263"/>
      <c r="M381" s="264"/>
      <c r="N381" s="265"/>
      <c r="O381" s="265"/>
      <c r="P381" s="265"/>
      <c r="Q381" s="265"/>
      <c r="R381" s="265"/>
      <c r="S381" s="265"/>
      <c r="T381" s="266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67" t="s">
        <v>272</v>
      </c>
      <c r="AU381" s="267" t="s">
        <v>84</v>
      </c>
      <c r="AV381" s="15" t="s">
        <v>268</v>
      </c>
      <c r="AW381" s="15" t="s">
        <v>34</v>
      </c>
      <c r="AX381" s="15" t="s">
        <v>82</v>
      </c>
      <c r="AY381" s="267" t="s">
        <v>262</v>
      </c>
    </row>
    <row r="382" s="2" customFormat="1" ht="16.5" customHeight="1">
      <c r="A382" s="40"/>
      <c r="B382" s="41"/>
      <c r="C382" s="217" t="s">
        <v>515</v>
      </c>
      <c r="D382" s="217" t="s">
        <v>264</v>
      </c>
      <c r="E382" s="218" t="s">
        <v>516</v>
      </c>
      <c r="F382" s="219" t="s">
        <v>517</v>
      </c>
      <c r="G382" s="220" t="s">
        <v>116</v>
      </c>
      <c r="H382" s="221">
        <v>549.75300000000004</v>
      </c>
      <c r="I382" s="222"/>
      <c r="J382" s="223">
        <f>ROUND(I382*H382,2)</f>
        <v>0</v>
      </c>
      <c r="K382" s="219" t="s">
        <v>267</v>
      </c>
      <c r="L382" s="46"/>
      <c r="M382" s="224" t="s">
        <v>19</v>
      </c>
      <c r="N382" s="225" t="s">
        <v>46</v>
      </c>
      <c r="O382" s="86"/>
      <c r="P382" s="226">
        <f>O382*H382</f>
        <v>0</v>
      </c>
      <c r="Q382" s="226">
        <v>0.00025999999999999998</v>
      </c>
      <c r="R382" s="226">
        <f>Q382*H382</f>
        <v>0.14293578000000001</v>
      </c>
      <c r="S382" s="226">
        <v>0</v>
      </c>
      <c r="T382" s="227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28" t="s">
        <v>268</v>
      </c>
      <c r="AT382" s="228" t="s">
        <v>264</v>
      </c>
      <c r="AU382" s="228" t="s">
        <v>84</v>
      </c>
      <c r="AY382" s="19" t="s">
        <v>262</v>
      </c>
      <c r="BE382" s="229">
        <f>IF(N382="základní",J382,0)</f>
        <v>0</v>
      </c>
      <c r="BF382" s="229">
        <f>IF(N382="snížená",J382,0)</f>
        <v>0</v>
      </c>
      <c r="BG382" s="229">
        <f>IF(N382="zákl. přenesená",J382,0)</f>
        <v>0</v>
      </c>
      <c r="BH382" s="229">
        <f>IF(N382="sníž. přenesená",J382,0)</f>
        <v>0</v>
      </c>
      <c r="BI382" s="229">
        <f>IF(N382="nulová",J382,0)</f>
        <v>0</v>
      </c>
      <c r="BJ382" s="19" t="s">
        <v>82</v>
      </c>
      <c r="BK382" s="229">
        <f>ROUND(I382*H382,2)</f>
        <v>0</v>
      </c>
      <c r="BL382" s="19" t="s">
        <v>268</v>
      </c>
      <c r="BM382" s="228" t="s">
        <v>518</v>
      </c>
    </row>
    <row r="383" s="2" customFormat="1">
      <c r="A383" s="40"/>
      <c r="B383" s="41"/>
      <c r="C383" s="42"/>
      <c r="D383" s="230" t="s">
        <v>270</v>
      </c>
      <c r="E383" s="42"/>
      <c r="F383" s="231" t="s">
        <v>519</v>
      </c>
      <c r="G383" s="42"/>
      <c r="H383" s="42"/>
      <c r="I383" s="232"/>
      <c r="J383" s="42"/>
      <c r="K383" s="42"/>
      <c r="L383" s="46"/>
      <c r="M383" s="233"/>
      <c r="N383" s="234"/>
      <c r="O383" s="86"/>
      <c r="P383" s="86"/>
      <c r="Q383" s="86"/>
      <c r="R383" s="86"/>
      <c r="S383" s="86"/>
      <c r="T383" s="87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9" t="s">
        <v>270</v>
      </c>
      <c r="AU383" s="19" t="s">
        <v>84</v>
      </c>
    </row>
    <row r="384" s="14" customFormat="1">
      <c r="A384" s="14"/>
      <c r="B384" s="246"/>
      <c r="C384" s="247"/>
      <c r="D384" s="237" t="s">
        <v>272</v>
      </c>
      <c r="E384" s="248" t="s">
        <v>19</v>
      </c>
      <c r="F384" s="249" t="s">
        <v>177</v>
      </c>
      <c r="G384" s="247"/>
      <c r="H384" s="250">
        <v>344.33499999999998</v>
      </c>
      <c r="I384" s="251"/>
      <c r="J384" s="247"/>
      <c r="K384" s="247"/>
      <c r="L384" s="252"/>
      <c r="M384" s="253"/>
      <c r="N384" s="254"/>
      <c r="O384" s="254"/>
      <c r="P384" s="254"/>
      <c r="Q384" s="254"/>
      <c r="R384" s="254"/>
      <c r="S384" s="254"/>
      <c r="T384" s="255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6" t="s">
        <v>272</v>
      </c>
      <c r="AU384" s="256" t="s">
        <v>84</v>
      </c>
      <c r="AV384" s="14" t="s">
        <v>84</v>
      </c>
      <c r="AW384" s="14" t="s">
        <v>34</v>
      </c>
      <c r="AX384" s="14" t="s">
        <v>75</v>
      </c>
      <c r="AY384" s="256" t="s">
        <v>262</v>
      </c>
    </row>
    <row r="385" s="16" customFormat="1">
      <c r="A385" s="16"/>
      <c r="B385" s="278"/>
      <c r="C385" s="279"/>
      <c r="D385" s="237" t="s">
        <v>272</v>
      </c>
      <c r="E385" s="280" t="s">
        <v>19</v>
      </c>
      <c r="F385" s="281" t="s">
        <v>419</v>
      </c>
      <c r="G385" s="279"/>
      <c r="H385" s="282">
        <v>344.33499999999998</v>
      </c>
      <c r="I385" s="283"/>
      <c r="J385" s="279"/>
      <c r="K385" s="279"/>
      <c r="L385" s="284"/>
      <c r="M385" s="285"/>
      <c r="N385" s="286"/>
      <c r="O385" s="286"/>
      <c r="P385" s="286"/>
      <c r="Q385" s="286"/>
      <c r="R385" s="286"/>
      <c r="S385" s="286"/>
      <c r="T385" s="287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T385" s="288" t="s">
        <v>272</v>
      </c>
      <c r="AU385" s="288" t="s">
        <v>84</v>
      </c>
      <c r="AV385" s="16" t="s">
        <v>95</v>
      </c>
      <c r="AW385" s="16" t="s">
        <v>34</v>
      </c>
      <c r="AX385" s="16" t="s">
        <v>75</v>
      </c>
      <c r="AY385" s="288" t="s">
        <v>262</v>
      </c>
    </row>
    <row r="386" s="13" customFormat="1">
      <c r="A386" s="13"/>
      <c r="B386" s="235"/>
      <c r="C386" s="236"/>
      <c r="D386" s="237" t="s">
        <v>272</v>
      </c>
      <c r="E386" s="238" t="s">
        <v>19</v>
      </c>
      <c r="F386" s="239" t="s">
        <v>404</v>
      </c>
      <c r="G386" s="236"/>
      <c r="H386" s="238" t="s">
        <v>19</v>
      </c>
      <c r="I386" s="240"/>
      <c r="J386" s="236"/>
      <c r="K386" s="236"/>
      <c r="L386" s="241"/>
      <c r="M386" s="242"/>
      <c r="N386" s="243"/>
      <c r="O386" s="243"/>
      <c r="P386" s="243"/>
      <c r="Q386" s="243"/>
      <c r="R386" s="243"/>
      <c r="S386" s="243"/>
      <c r="T386" s="244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5" t="s">
        <v>272</v>
      </c>
      <c r="AU386" s="245" t="s">
        <v>84</v>
      </c>
      <c r="AV386" s="13" t="s">
        <v>82</v>
      </c>
      <c r="AW386" s="13" t="s">
        <v>34</v>
      </c>
      <c r="AX386" s="13" t="s">
        <v>75</v>
      </c>
      <c r="AY386" s="245" t="s">
        <v>262</v>
      </c>
    </row>
    <row r="387" s="14" customFormat="1">
      <c r="A387" s="14"/>
      <c r="B387" s="246"/>
      <c r="C387" s="247"/>
      <c r="D387" s="237" t="s">
        <v>272</v>
      </c>
      <c r="E387" s="248" t="s">
        <v>19</v>
      </c>
      <c r="F387" s="249" t="s">
        <v>520</v>
      </c>
      <c r="G387" s="247"/>
      <c r="H387" s="250">
        <v>55.460000000000001</v>
      </c>
      <c r="I387" s="251"/>
      <c r="J387" s="247"/>
      <c r="K387" s="247"/>
      <c r="L387" s="252"/>
      <c r="M387" s="253"/>
      <c r="N387" s="254"/>
      <c r="O387" s="254"/>
      <c r="P387" s="254"/>
      <c r="Q387" s="254"/>
      <c r="R387" s="254"/>
      <c r="S387" s="254"/>
      <c r="T387" s="255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6" t="s">
        <v>272</v>
      </c>
      <c r="AU387" s="256" t="s">
        <v>84</v>
      </c>
      <c r="AV387" s="14" t="s">
        <v>84</v>
      </c>
      <c r="AW387" s="14" t="s">
        <v>34</v>
      </c>
      <c r="AX387" s="14" t="s">
        <v>75</v>
      </c>
      <c r="AY387" s="256" t="s">
        <v>262</v>
      </c>
    </row>
    <row r="388" s="14" customFormat="1">
      <c r="A388" s="14"/>
      <c r="B388" s="246"/>
      <c r="C388" s="247"/>
      <c r="D388" s="237" t="s">
        <v>272</v>
      </c>
      <c r="E388" s="248" t="s">
        <v>19</v>
      </c>
      <c r="F388" s="249" t="s">
        <v>521</v>
      </c>
      <c r="G388" s="247"/>
      <c r="H388" s="250">
        <v>27.238</v>
      </c>
      <c r="I388" s="251"/>
      <c r="J388" s="247"/>
      <c r="K388" s="247"/>
      <c r="L388" s="252"/>
      <c r="M388" s="253"/>
      <c r="N388" s="254"/>
      <c r="O388" s="254"/>
      <c r="P388" s="254"/>
      <c r="Q388" s="254"/>
      <c r="R388" s="254"/>
      <c r="S388" s="254"/>
      <c r="T388" s="255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56" t="s">
        <v>272</v>
      </c>
      <c r="AU388" s="256" t="s">
        <v>84</v>
      </c>
      <c r="AV388" s="14" t="s">
        <v>84</v>
      </c>
      <c r="AW388" s="14" t="s">
        <v>34</v>
      </c>
      <c r="AX388" s="14" t="s">
        <v>75</v>
      </c>
      <c r="AY388" s="256" t="s">
        <v>262</v>
      </c>
    </row>
    <row r="389" s="13" customFormat="1">
      <c r="A389" s="13"/>
      <c r="B389" s="235"/>
      <c r="C389" s="236"/>
      <c r="D389" s="237" t="s">
        <v>272</v>
      </c>
      <c r="E389" s="238" t="s">
        <v>19</v>
      </c>
      <c r="F389" s="239" t="s">
        <v>420</v>
      </c>
      <c r="G389" s="236"/>
      <c r="H389" s="238" t="s">
        <v>19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5" t="s">
        <v>272</v>
      </c>
      <c r="AU389" s="245" t="s">
        <v>84</v>
      </c>
      <c r="AV389" s="13" t="s">
        <v>82</v>
      </c>
      <c r="AW389" s="13" t="s">
        <v>34</v>
      </c>
      <c r="AX389" s="13" t="s">
        <v>75</v>
      </c>
      <c r="AY389" s="245" t="s">
        <v>262</v>
      </c>
    </row>
    <row r="390" s="14" customFormat="1">
      <c r="A390" s="14"/>
      <c r="B390" s="246"/>
      <c r="C390" s="247"/>
      <c r="D390" s="237" t="s">
        <v>272</v>
      </c>
      <c r="E390" s="248" t="s">
        <v>19</v>
      </c>
      <c r="F390" s="249" t="s">
        <v>522</v>
      </c>
      <c r="G390" s="247"/>
      <c r="H390" s="250">
        <v>122.72</v>
      </c>
      <c r="I390" s="251"/>
      <c r="J390" s="247"/>
      <c r="K390" s="247"/>
      <c r="L390" s="252"/>
      <c r="M390" s="253"/>
      <c r="N390" s="254"/>
      <c r="O390" s="254"/>
      <c r="P390" s="254"/>
      <c r="Q390" s="254"/>
      <c r="R390" s="254"/>
      <c r="S390" s="254"/>
      <c r="T390" s="255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6" t="s">
        <v>272</v>
      </c>
      <c r="AU390" s="256" t="s">
        <v>84</v>
      </c>
      <c r="AV390" s="14" t="s">
        <v>84</v>
      </c>
      <c r="AW390" s="14" t="s">
        <v>34</v>
      </c>
      <c r="AX390" s="14" t="s">
        <v>75</v>
      </c>
      <c r="AY390" s="256" t="s">
        <v>262</v>
      </c>
    </row>
    <row r="391" s="16" customFormat="1">
      <c r="A391" s="16"/>
      <c r="B391" s="278"/>
      <c r="C391" s="279"/>
      <c r="D391" s="237" t="s">
        <v>272</v>
      </c>
      <c r="E391" s="280" t="s">
        <v>174</v>
      </c>
      <c r="F391" s="281" t="s">
        <v>419</v>
      </c>
      <c r="G391" s="279"/>
      <c r="H391" s="282">
        <v>205.41800000000001</v>
      </c>
      <c r="I391" s="283"/>
      <c r="J391" s="279"/>
      <c r="K391" s="279"/>
      <c r="L391" s="284"/>
      <c r="M391" s="285"/>
      <c r="N391" s="286"/>
      <c r="O391" s="286"/>
      <c r="P391" s="286"/>
      <c r="Q391" s="286"/>
      <c r="R391" s="286"/>
      <c r="S391" s="286"/>
      <c r="T391" s="287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T391" s="288" t="s">
        <v>272</v>
      </c>
      <c r="AU391" s="288" t="s">
        <v>84</v>
      </c>
      <c r="AV391" s="16" t="s">
        <v>95</v>
      </c>
      <c r="AW391" s="16" t="s">
        <v>34</v>
      </c>
      <c r="AX391" s="16" t="s">
        <v>75</v>
      </c>
      <c r="AY391" s="288" t="s">
        <v>262</v>
      </c>
    </row>
    <row r="392" s="15" customFormat="1">
      <c r="A392" s="15"/>
      <c r="B392" s="257"/>
      <c r="C392" s="258"/>
      <c r="D392" s="237" t="s">
        <v>272</v>
      </c>
      <c r="E392" s="259" t="s">
        <v>19</v>
      </c>
      <c r="F392" s="260" t="s">
        <v>278</v>
      </c>
      <c r="G392" s="258"/>
      <c r="H392" s="261">
        <v>549.75300000000004</v>
      </c>
      <c r="I392" s="262"/>
      <c r="J392" s="258"/>
      <c r="K392" s="258"/>
      <c r="L392" s="263"/>
      <c r="M392" s="264"/>
      <c r="N392" s="265"/>
      <c r="O392" s="265"/>
      <c r="P392" s="265"/>
      <c r="Q392" s="265"/>
      <c r="R392" s="265"/>
      <c r="S392" s="265"/>
      <c r="T392" s="266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T392" s="267" t="s">
        <v>272</v>
      </c>
      <c r="AU392" s="267" t="s">
        <v>84</v>
      </c>
      <c r="AV392" s="15" t="s">
        <v>268</v>
      </c>
      <c r="AW392" s="15" t="s">
        <v>34</v>
      </c>
      <c r="AX392" s="15" t="s">
        <v>82</v>
      </c>
      <c r="AY392" s="267" t="s">
        <v>262</v>
      </c>
    </row>
    <row r="393" s="2" customFormat="1" ht="24.15" customHeight="1">
      <c r="A393" s="40"/>
      <c r="B393" s="41"/>
      <c r="C393" s="217" t="s">
        <v>523</v>
      </c>
      <c r="D393" s="217" t="s">
        <v>264</v>
      </c>
      <c r="E393" s="218" t="s">
        <v>524</v>
      </c>
      <c r="F393" s="219" t="s">
        <v>525</v>
      </c>
      <c r="G393" s="220" t="s">
        <v>116</v>
      </c>
      <c r="H393" s="221">
        <v>549.75300000000004</v>
      </c>
      <c r="I393" s="222"/>
      <c r="J393" s="223">
        <f>ROUND(I393*H393,2)</f>
        <v>0</v>
      </c>
      <c r="K393" s="219" t="s">
        <v>267</v>
      </c>
      <c r="L393" s="46"/>
      <c r="M393" s="224" t="s">
        <v>19</v>
      </c>
      <c r="N393" s="225" t="s">
        <v>46</v>
      </c>
      <c r="O393" s="86"/>
      <c r="P393" s="226">
        <f>O393*H393</f>
        <v>0</v>
      </c>
      <c r="Q393" s="226">
        <v>0.0043839999999999999</v>
      </c>
      <c r="R393" s="226">
        <f>Q393*H393</f>
        <v>2.4101171520000002</v>
      </c>
      <c r="S393" s="226">
        <v>0</v>
      </c>
      <c r="T393" s="227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28" t="s">
        <v>268</v>
      </c>
      <c r="AT393" s="228" t="s">
        <v>264</v>
      </c>
      <c r="AU393" s="228" t="s">
        <v>84</v>
      </c>
      <c r="AY393" s="19" t="s">
        <v>262</v>
      </c>
      <c r="BE393" s="229">
        <f>IF(N393="základní",J393,0)</f>
        <v>0</v>
      </c>
      <c r="BF393" s="229">
        <f>IF(N393="snížená",J393,0)</f>
        <v>0</v>
      </c>
      <c r="BG393" s="229">
        <f>IF(N393="zákl. přenesená",J393,0)</f>
        <v>0</v>
      </c>
      <c r="BH393" s="229">
        <f>IF(N393="sníž. přenesená",J393,0)</f>
        <v>0</v>
      </c>
      <c r="BI393" s="229">
        <f>IF(N393="nulová",J393,0)</f>
        <v>0</v>
      </c>
      <c r="BJ393" s="19" t="s">
        <v>82</v>
      </c>
      <c r="BK393" s="229">
        <f>ROUND(I393*H393,2)</f>
        <v>0</v>
      </c>
      <c r="BL393" s="19" t="s">
        <v>268</v>
      </c>
      <c r="BM393" s="228" t="s">
        <v>526</v>
      </c>
    </row>
    <row r="394" s="2" customFormat="1">
      <c r="A394" s="40"/>
      <c r="B394" s="41"/>
      <c r="C394" s="42"/>
      <c r="D394" s="230" t="s">
        <v>270</v>
      </c>
      <c r="E394" s="42"/>
      <c r="F394" s="231" t="s">
        <v>527</v>
      </c>
      <c r="G394" s="42"/>
      <c r="H394" s="42"/>
      <c r="I394" s="232"/>
      <c r="J394" s="42"/>
      <c r="K394" s="42"/>
      <c r="L394" s="46"/>
      <c r="M394" s="233"/>
      <c r="N394" s="234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9" t="s">
        <v>270</v>
      </c>
      <c r="AU394" s="19" t="s">
        <v>84</v>
      </c>
    </row>
    <row r="395" s="14" customFormat="1">
      <c r="A395" s="14"/>
      <c r="B395" s="246"/>
      <c r="C395" s="247"/>
      <c r="D395" s="237" t="s">
        <v>272</v>
      </c>
      <c r="E395" s="248" t="s">
        <v>19</v>
      </c>
      <c r="F395" s="249" t="s">
        <v>177</v>
      </c>
      <c r="G395" s="247"/>
      <c r="H395" s="250">
        <v>344.33499999999998</v>
      </c>
      <c r="I395" s="251"/>
      <c r="J395" s="247"/>
      <c r="K395" s="247"/>
      <c r="L395" s="252"/>
      <c r="M395" s="253"/>
      <c r="N395" s="254"/>
      <c r="O395" s="254"/>
      <c r="P395" s="254"/>
      <c r="Q395" s="254"/>
      <c r="R395" s="254"/>
      <c r="S395" s="254"/>
      <c r="T395" s="255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6" t="s">
        <v>272</v>
      </c>
      <c r="AU395" s="256" t="s">
        <v>84</v>
      </c>
      <c r="AV395" s="14" t="s">
        <v>84</v>
      </c>
      <c r="AW395" s="14" t="s">
        <v>34</v>
      </c>
      <c r="AX395" s="14" t="s">
        <v>75</v>
      </c>
      <c r="AY395" s="256" t="s">
        <v>262</v>
      </c>
    </row>
    <row r="396" s="14" customFormat="1">
      <c r="A396" s="14"/>
      <c r="B396" s="246"/>
      <c r="C396" s="247"/>
      <c r="D396" s="237" t="s">
        <v>272</v>
      </c>
      <c r="E396" s="248" t="s">
        <v>19</v>
      </c>
      <c r="F396" s="249" t="s">
        <v>174</v>
      </c>
      <c r="G396" s="247"/>
      <c r="H396" s="250">
        <v>205.41800000000001</v>
      </c>
      <c r="I396" s="251"/>
      <c r="J396" s="247"/>
      <c r="K396" s="247"/>
      <c r="L396" s="252"/>
      <c r="M396" s="253"/>
      <c r="N396" s="254"/>
      <c r="O396" s="254"/>
      <c r="P396" s="254"/>
      <c r="Q396" s="254"/>
      <c r="R396" s="254"/>
      <c r="S396" s="254"/>
      <c r="T396" s="255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6" t="s">
        <v>272</v>
      </c>
      <c r="AU396" s="256" t="s">
        <v>84</v>
      </c>
      <c r="AV396" s="14" t="s">
        <v>84</v>
      </c>
      <c r="AW396" s="14" t="s">
        <v>34</v>
      </c>
      <c r="AX396" s="14" t="s">
        <v>75</v>
      </c>
      <c r="AY396" s="256" t="s">
        <v>262</v>
      </c>
    </row>
    <row r="397" s="15" customFormat="1">
      <c r="A397" s="15"/>
      <c r="B397" s="257"/>
      <c r="C397" s="258"/>
      <c r="D397" s="237" t="s">
        <v>272</v>
      </c>
      <c r="E397" s="259" t="s">
        <v>184</v>
      </c>
      <c r="F397" s="260" t="s">
        <v>278</v>
      </c>
      <c r="G397" s="258"/>
      <c r="H397" s="261">
        <v>549.75300000000004</v>
      </c>
      <c r="I397" s="262"/>
      <c r="J397" s="258"/>
      <c r="K397" s="258"/>
      <c r="L397" s="263"/>
      <c r="M397" s="264"/>
      <c r="N397" s="265"/>
      <c r="O397" s="265"/>
      <c r="P397" s="265"/>
      <c r="Q397" s="265"/>
      <c r="R397" s="265"/>
      <c r="S397" s="265"/>
      <c r="T397" s="266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67" t="s">
        <v>272</v>
      </c>
      <c r="AU397" s="267" t="s">
        <v>84</v>
      </c>
      <c r="AV397" s="15" t="s">
        <v>268</v>
      </c>
      <c r="AW397" s="15" t="s">
        <v>34</v>
      </c>
      <c r="AX397" s="15" t="s">
        <v>82</v>
      </c>
      <c r="AY397" s="267" t="s">
        <v>262</v>
      </c>
    </row>
    <row r="398" s="2" customFormat="1" ht="16.5" customHeight="1">
      <c r="A398" s="40"/>
      <c r="B398" s="41"/>
      <c r="C398" s="217" t="s">
        <v>528</v>
      </c>
      <c r="D398" s="217" t="s">
        <v>264</v>
      </c>
      <c r="E398" s="218" t="s">
        <v>529</v>
      </c>
      <c r="F398" s="219" t="s">
        <v>530</v>
      </c>
      <c r="G398" s="220" t="s">
        <v>116</v>
      </c>
      <c r="H398" s="221">
        <v>451.536</v>
      </c>
      <c r="I398" s="222"/>
      <c r="J398" s="223">
        <f>ROUND(I398*H398,2)</f>
        <v>0</v>
      </c>
      <c r="K398" s="219" t="s">
        <v>267</v>
      </c>
      <c r="L398" s="46"/>
      <c r="M398" s="224" t="s">
        <v>19</v>
      </c>
      <c r="N398" s="225" t="s">
        <v>46</v>
      </c>
      <c r="O398" s="86"/>
      <c r="P398" s="226">
        <f>O398*H398</f>
        <v>0</v>
      </c>
      <c r="Q398" s="226">
        <v>0.0040000000000000001</v>
      </c>
      <c r="R398" s="226">
        <f>Q398*H398</f>
        <v>1.806144</v>
      </c>
      <c r="S398" s="226">
        <v>0</v>
      </c>
      <c r="T398" s="227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28" t="s">
        <v>268</v>
      </c>
      <c r="AT398" s="228" t="s">
        <v>264</v>
      </c>
      <c r="AU398" s="228" t="s">
        <v>84</v>
      </c>
      <c r="AY398" s="19" t="s">
        <v>262</v>
      </c>
      <c r="BE398" s="229">
        <f>IF(N398="základní",J398,0)</f>
        <v>0</v>
      </c>
      <c r="BF398" s="229">
        <f>IF(N398="snížená",J398,0)</f>
        <v>0</v>
      </c>
      <c r="BG398" s="229">
        <f>IF(N398="zákl. přenesená",J398,0)</f>
        <v>0</v>
      </c>
      <c r="BH398" s="229">
        <f>IF(N398="sníž. přenesená",J398,0)</f>
        <v>0</v>
      </c>
      <c r="BI398" s="229">
        <f>IF(N398="nulová",J398,0)</f>
        <v>0</v>
      </c>
      <c r="BJ398" s="19" t="s">
        <v>82</v>
      </c>
      <c r="BK398" s="229">
        <f>ROUND(I398*H398,2)</f>
        <v>0</v>
      </c>
      <c r="BL398" s="19" t="s">
        <v>268</v>
      </c>
      <c r="BM398" s="228" t="s">
        <v>531</v>
      </c>
    </row>
    <row r="399" s="2" customFormat="1">
      <c r="A399" s="40"/>
      <c r="B399" s="41"/>
      <c r="C399" s="42"/>
      <c r="D399" s="230" t="s">
        <v>270</v>
      </c>
      <c r="E399" s="42"/>
      <c r="F399" s="231" t="s">
        <v>532</v>
      </c>
      <c r="G399" s="42"/>
      <c r="H399" s="42"/>
      <c r="I399" s="232"/>
      <c r="J399" s="42"/>
      <c r="K399" s="42"/>
      <c r="L399" s="46"/>
      <c r="M399" s="233"/>
      <c r="N399" s="234"/>
      <c r="O399" s="86"/>
      <c r="P399" s="86"/>
      <c r="Q399" s="86"/>
      <c r="R399" s="86"/>
      <c r="S399" s="86"/>
      <c r="T399" s="87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T399" s="19" t="s">
        <v>270</v>
      </c>
      <c r="AU399" s="19" t="s">
        <v>84</v>
      </c>
    </row>
    <row r="400" s="14" customFormat="1">
      <c r="A400" s="14"/>
      <c r="B400" s="246"/>
      <c r="C400" s="247"/>
      <c r="D400" s="237" t="s">
        <v>272</v>
      </c>
      <c r="E400" s="248" t="s">
        <v>19</v>
      </c>
      <c r="F400" s="249" t="s">
        <v>177</v>
      </c>
      <c r="G400" s="247"/>
      <c r="H400" s="250">
        <v>344.33499999999998</v>
      </c>
      <c r="I400" s="251"/>
      <c r="J400" s="247"/>
      <c r="K400" s="247"/>
      <c r="L400" s="252"/>
      <c r="M400" s="253"/>
      <c r="N400" s="254"/>
      <c r="O400" s="254"/>
      <c r="P400" s="254"/>
      <c r="Q400" s="254"/>
      <c r="R400" s="254"/>
      <c r="S400" s="254"/>
      <c r="T400" s="255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6" t="s">
        <v>272</v>
      </c>
      <c r="AU400" s="256" t="s">
        <v>84</v>
      </c>
      <c r="AV400" s="14" t="s">
        <v>84</v>
      </c>
      <c r="AW400" s="14" t="s">
        <v>34</v>
      </c>
      <c r="AX400" s="14" t="s">
        <v>75</v>
      </c>
      <c r="AY400" s="256" t="s">
        <v>262</v>
      </c>
    </row>
    <row r="401" s="14" customFormat="1">
      <c r="A401" s="14"/>
      <c r="B401" s="246"/>
      <c r="C401" s="247"/>
      <c r="D401" s="237" t="s">
        <v>272</v>
      </c>
      <c r="E401" s="248" t="s">
        <v>19</v>
      </c>
      <c r="F401" s="249" t="s">
        <v>174</v>
      </c>
      <c r="G401" s="247"/>
      <c r="H401" s="250">
        <v>205.41800000000001</v>
      </c>
      <c r="I401" s="251"/>
      <c r="J401" s="247"/>
      <c r="K401" s="247"/>
      <c r="L401" s="252"/>
      <c r="M401" s="253"/>
      <c r="N401" s="254"/>
      <c r="O401" s="254"/>
      <c r="P401" s="254"/>
      <c r="Q401" s="254"/>
      <c r="R401" s="254"/>
      <c r="S401" s="254"/>
      <c r="T401" s="255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6" t="s">
        <v>272</v>
      </c>
      <c r="AU401" s="256" t="s">
        <v>84</v>
      </c>
      <c r="AV401" s="14" t="s">
        <v>84</v>
      </c>
      <c r="AW401" s="14" t="s">
        <v>34</v>
      </c>
      <c r="AX401" s="14" t="s">
        <v>75</v>
      </c>
      <c r="AY401" s="256" t="s">
        <v>262</v>
      </c>
    </row>
    <row r="402" s="14" customFormat="1">
      <c r="A402" s="14"/>
      <c r="B402" s="246"/>
      <c r="C402" s="247"/>
      <c r="D402" s="237" t="s">
        <v>272</v>
      </c>
      <c r="E402" s="248" t="s">
        <v>19</v>
      </c>
      <c r="F402" s="249" t="s">
        <v>533</v>
      </c>
      <c r="G402" s="247"/>
      <c r="H402" s="250">
        <v>-98.216999999999999</v>
      </c>
      <c r="I402" s="251"/>
      <c r="J402" s="247"/>
      <c r="K402" s="247"/>
      <c r="L402" s="252"/>
      <c r="M402" s="253"/>
      <c r="N402" s="254"/>
      <c r="O402" s="254"/>
      <c r="P402" s="254"/>
      <c r="Q402" s="254"/>
      <c r="R402" s="254"/>
      <c r="S402" s="254"/>
      <c r="T402" s="255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6" t="s">
        <v>272</v>
      </c>
      <c r="AU402" s="256" t="s">
        <v>84</v>
      </c>
      <c r="AV402" s="14" t="s">
        <v>84</v>
      </c>
      <c r="AW402" s="14" t="s">
        <v>34</v>
      </c>
      <c r="AX402" s="14" t="s">
        <v>75</v>
      </c>
      <c r="AY402" s="256" t="s">
        <v>262</v>
      </c>
    </row>
    <row r="403" s="15" customFormat="1">
      <c r="A403" s="15"/>
      <c r="B403" s="257"/>
      <c r="C403" s="258"/>
      <c r="D403" s="237" t="s">
        <v>272</v>
      </c>
      <c r="E403" s="259" t="s">
        <v>19</v>
      </c>
      <c r="F403" s="260" t="s">
        <v>278</v>
      </c>
      <c r="G403" s="258"/>
      <c r="H403" s="261">
        <v>451.536</v>
      </c>
      <c r="I403" s="262"/>
      <c r="J403" s="258"/>
      <c r="K403" s="258"/>
      <c r="L403" s="263"/>
      <c r="M403" s="264"/>
      <c r="N403" s="265"/>
      <c r="O403" s="265"/>
      <c r="P403" s="265"/>
      <c r="Q403" s="265"/>
      <c r="R403" s="265"/>
      <c r="S403" s="265"/>
      <c r="T403" s="266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67" t="s">
        <v>272</v>
      </c>
      <c r="AU403" s="267" t="s">
        <v>84</v>
      </c>
      <c r="AV403" s="15" t="s">
        <v>268</v>
      </c>
      <c r="AW403" s="15" t="s">
        <v>34</v>
      </c>
      <c r="AX403" s="15" t="s">
        <v>82</v>
      </c>
      <c r="AY403" s="267" t="s">
        <v>262</v>
      </c>
    </row>
    <row r="404" s="2" customFormat="1" ht="24.15" customHeight="1">
      <c r="A404" s="40"/>
      <c r="B404" s="41"/>
      <c r="C404" s="217" t="s">
        <v>534</v>
      </c>
      <c r="D404" s="217" t="s">
        <v>264</v>
      </c>
      <c r="E404" s="218" t="s">
        <v>535</v>
      </c>
      <c r="F404" s="219" t="s">
        <v>536</v>
      </c>
      <c r="G404" s="220" t="s">
        <v>116</v>
      </c>
      <c r="H404" s="221">
        <v>344.33499999999998</v>
      </c>
      <c r="I404" s="222"/>
      <c r="J404" s="223">
        <f>ROUND(I404*H404,2)</f>
        <v>0</v>
      </c>
      <c r="K404" s="219" t="s">
        <v>267</v>
      </c>
      <c r="L404" s="46"/>
      <c r="M404" s="224" t="s">
        <v>19</v>
      </c>
      <c r="N404" s="225" t="s">
        <v>46</v>
      </c>
      <c r="O404" s="86"/>
      <c r="P404" s="226">
        <f>O404*H404</f>
        <v>0</v>
      </c>
      <c r="Q404" s="226">
        <v>0.015599999999999999</v>
      </c>
      <c r="R404" s="226">
        <f>Q404*H404</f>
        <v>5.3716259999999991</v>
      </c>
      <c r="S404" s="226">
        <v>0</v>
      </c>
      <c r="T404" s="227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28" t="s">
        <v>268</v>
      </c>
      <c r="AT404" s="228" t="s">
        <v>264</v>
      </c>
      <c r="AU404" s="228" t="s">
        <v>84</v>
      </c>
      <c r="AY404" s="19" t="s">
        <v>262</v>
      </c>
      <c r="BE404" s="229">
        <f>IF(N404="základní",J404,0)</f>
        <v>0</v>
      </c>
      <c r="BF404" s="229">
        <f>IF(N404="snížená",J404,0)</f>
        <v>0</v>
      </c>
      <c r="BG404" s="229">
        <f>IF(N404="zákl. přenesená",J404,0)</f>
        <v>0</v>
      </c>
      <c r="BH404" s="229">
        <f>IF(N404="sníž. přenesená",J404,0)</f>
        <v>0</v>
      </c>
      <c r="BI404" s="229">
        <f>IF(N404="nulová",J404,0)</f>
        <v>0</v>
      </c>
      <c r="BJ404" s="19" t="s">
        <v>82</v>
      </c>
      <c r="BK404" s="229">
        <f>ROUND(I404*H404,2)</f>
        <v>0</v>
      </c>
      <c r="BL404" s="19" t="s">
        <v>268</v>
      </c>
      <c r="BM404" s="228" t="s">
        <v>537</v>
      </c>
    </row>
    <row r="405" s="2" customFormat="1">
      <c r="A405" s="40"/>
      <c r="B405" s="41"/>
      <c r="C405" s="42"/>
      <c r="D405" s="230" t="s">
        <v>270</v>
      </c>
      <c r="E405" s="42"/>
      <c r="F405" s="231" t="s">
        <v>538</v>
      </c>
      <c r="G405" s="42"/>
      <c r="H405" s="42"/>
      <c r="I405" s="232"/>
      <c r="J405" s="42"/>
      <c r="K405" s="42"/>
      <c r="L405" s="46"/>
      <c r="M405" s="233"/>
      <c r="N405" s="234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270</v>
      </c>
      <c r="AU405" s="19" t="s">
        <v>84</v>
      </c>
    </row>
    <row r="406" s="13" customFormat="1">
      <c r="A406" s="13"/>
      <c r="B406" s="235"/>
      <c r="C406" s="236"/>
      <c r="D406" s="237" t="s">
        <v>272</v>
      </c>
      <c r="E406" s="238" t="s">
        <v>19</v>
      </c>
      <c r="F406" s="239" t="s">
        <v>404</v>
      </c>
      <c r="G406" s="236"/>
      <c r="H406" s="238" t="s">
        <v>19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5" t="s">
        <v>272</v>
      </c>
      <c r="AU406" s="245" t="s">
        <v>84</v>
      </c>
      <c r="AV406" s="13" t="s">
        <v>82</v>
      </c>
      <c r="AW406" s="13" t="s">
        <v>34</v>
      </c>
      <c r="AX406" s="13" t="s">
        <v>75</v>
      </c>
      <c r="AY406" s="245" t="s">
        <v>262</v>
      </c>
    </row>
    <row r="407" s="14" customFormat="1">
      <c r="A407" s="14"/>
      <c r="B407" s="246"/>
      <c r="C407" s="247"/>
      <c r="D407" s="237" t="s">
        <v>272</v>
      </c>
      <c r="E407" s="248" t="s">
        <v>19</v>
      </c>
      <c r="F407" s="249" t="s">
        <v>539</v>
      </c>
      <c r="G407" s="247"/>
      <c r="H407" s="250">
        <v>17.5</v>
      </c>
      <c r="I407" s="251"/>
      <c r="J407" s="247"/>
      <c r="K407" s="247"/>
      <c r="L407" s="252"/>
      <c r="M407" s="253"/>
      <c r="N407" s="254"/>
      <c r="O407" s="254"/>
      <c r="P407" s="254"/>
      <c r="Q407" s="254"/>
      <c r="R407" s="254"/>
      <c r="S407" s="254"/>
      <c r="T407" s="255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6" t="s">
        <v>272</v>
      </c>
      <c r="AU407" s="256" t="s">
        <v>84</v>
      </c>
      <c r="AV407" s="14" t="s">
        <v>84</v>
      </c>
      <c r="AW407" s="14" t="s">
        <v>34</v>
      </c>
      <c r="AX407" s="14" t="s">
        <v>75</v>
      </c>
      <c r="AY407" s="256" t="s">
        <v>262</v>
      </c>
    </row>
    <row r="408" s="14" customFormat="1">
      <c r="A408" s="14"/>
      <c r="B408" s="246"/>
      <c r="C408" s="247"/>
      <c r="D408" s="237" t="s">
        <v>272</v>
      </c>
      <c r="E408" s="248" t="s">
        <v>19</v>
      </c>
      <c r="F408" s="249" t="s">
        <v>540</v>
      </c>
      <c r="G408" s="247"/>
      <c r="H408" s="250">
        <v>15.5</v>
      </c>
      <c r="I408" s="251"/>
      <c r="J408" s="247"/>
      <c r="K408" s="247"/>
      <c r="L408" s="252"/>
      <c r="M408" s="253"/>
      <c r="N408" s="254"/>
      <c r="O408" s="254"/>
      <c r="P408" s="254"/>
      <c r="Q408" s="254"/>
      <c r="R408" s="254"/>
      <c r="S408" s="254"/>
      <c r="T408" s="255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56" t="s">
        <v>272</v>
      </c>
      <c r="AU408" s="256" t="s">
        <v>84</v>
      </c>
      <c r="AV408" s="14" t="s">
        <v>84</v>
      </c>
      <c r="AW408" s="14" t="s">
        <v>34</v>
      </c>
      <c r="AX408" s="14" t="s">
        <v>75</v>
      </c>
      <c r="AY408" s="256" t="s">
        <v>262</v>
      </c>
    </row>
    <row r="409" s="14" customFormat="1">
      <c r="A409" s="14"/>
      <c r="B409" s="246"/>
      <c r="C409" s="247"/>
      <c r="D409" s="237" t="s">
        <v>272</v>
      </c>
      <c r="E409" s="248" t="s">
        <v>19</v>
      </c>
      <c r="F409" s="249" t="s">
        <v>541</v>
      </c>
      <c r="G409" s="247"/>
      <c r="H409" s="250">
        <v>6.25</v>
      </c>
      <c r="I409" s="251"/>
      <c r="J409" s="247"/>
      <c r="K409" s="247"/>
      <c r="L409" s="252"/>
      <c r="M409" s="253"/>
      <c r="N409" s="254"/>
      <c r="O409" s="254"/>
      <c r="P409" s="254"/>
      <c r="Q409" s="254"/>
      <c r="R409" s="254"/>
      <c r="S409" s="254"/>
      <c r="T409" s="255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6" t="s">
        <v>272</v>
      </c>
      <c r="AU409" s="256" t="s">
        <v>84</v>
      </c>
      <c r="AV409" s="14" t="s">
        <v>84</v>
      </c>
      <c r="AW409" s="14" t="s">
        <v>34</v>
      </c>
      <c r="AX409" s="14" t="s">
        <v>75</v>
      </c>
      <c r="AY409" s="256" t="s">
        <v>262</v>
      </c>
    </row>
    <row r="410" s="14" customFormat="1">
      <c r="A410" s="14"/>
      <c r="B410" s="246"/>
      <c r="C410" s="247"/>
      <c r="D410" s="237" t="s">
        <v>272</v>
      </c>
      <c r="E410" s="248" t="s">
        <v>19</v>
      </c>
      <c r="F410" s="249" t="s">
        <v>542</v>
      </c>
      <c r="G410" s="247"/>
      <c r="H410" s="250">
        <v>4.5</v>
      </c>
      <c r="I410" s="251"/>
      <c r="J410" s="247"/>
      <c r="K410" s="247"/>
      <c r="L410" s="252"/>
      <c r="M410" s="253"/>
      <c r="N410" s="254"/>
      <c r="O410" s="254"/>
      <c r="P410" s="254"/>
      <c r="Q410" s="254"/>
      <c r="R410" s="254"/>
      <c r="S410" s="254"/>
      <c r="T410" s="255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6" t="s">
        <v>272</v>
      </c>
      <c r="AU410" s="256" t="s">
        <v>84</v>
      </c>
      <c r="AV410" s="14" t="s">
        <v>84</v>
      </c>
      <c r="AW410" s="14" t="s">
        <v>34</v>
      </c>
      <c r="AX410" s="14" t="s">
        <v>75</v>
      </c>
      <c r="AY410" s="256" t="s">
        <v>262</v>
      </c>
    </row>
    <row r="411" s="14" customFormat="1">
      <c r="A411" s="14"/>
      <c r="B411" s="246"/>
      <c r="C411" s="247"/>
      <c r="D411" s="237" t="s">
        <v>272</v>
      </c>
      <c r="E411" s="248" t="s">
        <v>19</v>
      </c>
      <c r="F411" s="249" t="s">
        <v>543</v>
      </c>
      <c r="G411" s="247"/>
      <c r="H411" s="250">
        <v>10.75</v>
      </c>
      <c r="I411" s="251"/>
      <c r="J411" s="247"/>
      <c r="K411" s="247"/>
      <c r="L411" s="252"/>
      <c r="M411" s="253"/>
      <c r="N411" s="254"/>
      <c r="O411" s="254"/>
      <c r="P411" s="254"/>
      <c r="Q411" s="254"/>
      <c r="R411" s="254"/>
      <c r="S411" s="254"/>
      <c r="T411" s="255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6" t="s">
        <v>272</v>
      </c>
      <c r="AU411" s="256" t="s">
        <v>84</v>
      </c>
      <c r="AV411" s="14" t="s">
        <v>84</v>
      </c>
      <c r="AW411" s="14" t="s">
        <v>34</v>
      </c>
      <c r="AX411" s="14" t="s">
        <v>75</v>
      </c>
      <c r="AY411" s="256" t="s">
        <v>262</v>
      </c>
    </row>
    <row r="412" s="14" customFormat="1">
      <c r="A412" s="14"/>
      <c r="B412" s="246"/>
      <c r="C412" s="247"/>
      <c r="D412" s="237" t="s">
        <v>272</v>
      </c>
      <c r="E412" s="248" t="s">
        <v>19</v>
      </c>
      <c r="F412" s="249" t="s">
        <v>544</v>
      </c>
      <c r="G412" s="247"/>
      <c r="H412" s="250">
        <v>88.75</v>
      </c>
      <c r="I412" s="251"/>
      <c r="J412" s="247"/>
      <c r="K412" s="247"/>
      <c r="L412" s="252"/>
      <c r="M412" s="253"/>
      <c r="N412" s="254"/>
      <c r="O412" s="254"/>
      <c r="P412" s="254"/>
      <c r="Q412" s="254"/>
      <c r="R412" s="254"/>
      <c r="S412" s="254"/>
      <c r="T412" s="255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56" t="s">
        <v>272</v>
      </c>
      <c r="AU412" s="256" t="s">
        <v>84</v>
      </c>
      <c r="AV412" s="14" t="s">
        <v>84</v>
      </c>
      <c r="AW412" s="14" t="s">
        <v>34</v>
      </c>
      <c r="AX412" s="14" t="s">
        <v>75</v>
      </c>
      <c r="AY412" s="256" t="s">
        <v>262</v>
      </c>
    </row>
    <row r="413" s="14" customFormat="1">
      <c r="A413" s="14"/>
      <c r="B413" s="246"/>
      <c r="C413" s="247"/>
      <c r="D413" s="237" t="s">
        <v>272</v>
      </c>
      <c r="E413" s="248" t="s">
        <v>19</v>
      </c>
      <c r="F413" s="249" t="s">
        <v>545</v>
      </c>
      <c r="G413" s="247"/>
      <c r="H413" s="250">
        <v>60.945</v>
      </c>
      <c r="I413" s="251"/>
      <c r="J413" s="247"/>
      <c r="K413" s="247"/>
      <c r="L413" s="252"/>
      <c r="M413" s="253"/>
      <c r="N413" s="254"/>
      <c r="O413" s="254"/>
      <c r="P413" s="254"/>
      <c r="Q413" s="254"/>
      <c r="R413" s="254"/>
      <c r="S413" s="254"/>
      <c r="T413" s="255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6" t="s">
        <v>272</v>
      </c>
      <c r="AU413" s="256" t="s">
        <v>84</v>
      </c>
      <c r="AV413" s="14" t="s">
        <v>84</v>
      </c>
      <c r="AW413" s="14" t="s">
        <v>34</v>
      </c>
      <c r="AX413" s="14" t="s">
        <v>75</v>
      </c>
      <c r="AY413" s="256" t="s">
        <v>262</v>
      </c>
    </row>
    <row r="414" s="16" customFormat="1">
      <c r="A414" s="16"/>
      <c r="B414" s="278"/>
      <c r="C414" s="279"/>
      <c r="D414" s="237" t="s">
        <v>272</v>
      </c>
      <c r="E414" s="280" t="s">
        <v>19</v>
      </c>
      <c r="F414" s="281" t="s">
        <v>419</v>
      </c>
      <c r="G414" s="279"/>
      <c r="H414" s="282">
        <v>204.19499999999999</v>
      </c>
      <c r="I414" s="283"/>
      <c r="J414" s="279"/>
      <c r="K414" s="279"/>
      <c r="L414" s="284"/>
      <c r="M414" s="285"/>
      <c r="N414" s="286"/>
      <c r="O414" s="286"/>
      <c r="P414" s="286"/>
      <c r="Q414" s="286"/>
      <c r="R414" s="286"/>
      <c r="S414" s="286"/>
      <c r="T414" s="287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T414" s="288" t="s">
        <v>272</v>
      </c>
      <c r="AU414" s="288" t="s">
        <v>84</v>
      </c>
      <c r="AV414" s="16" t="s">
        <v>95</v>
      </c>
      <c r="AW414" s="16" t="s">
        <v>34</v>
      </c>
      <c r="AX414" s="16" t="s">
        <v>75</v>
      </c>
      <c r="AY414" s="288" t="s">
        <v>262</v>
      </c>
    </row>
    <row r="415" s="13" customFormat="1">
      <c r="A415" s="13"/>
      <c r="B415" s="235"/>
      <c r="C415" s="236"/>
      <c r="D415" s="237" t="s">
        <v>272</v>
      </c>
      <c r="E415" s="238" t="s">
        <v>19</v>
      </c>
      <c r="F415" s="239" t="s">
        <v>420</v>
      </c>
      <c r="G415" s="236"/>
      <c r="H415" s="238" t="s">
        <v>19</v>
      </c>
      <c r="I415" s="240"/>
      <c r="J415" s="236"/>
      <c r="K415" s="236"/>
      <c r="L415" s="241"/>
      <c r="M415" s="242"/>
      <c r="N415" s="243"/>
      <c r="O415" s="243"/>
      <c r="P415" s="243"/>
      <c r="Q415" s="243"/>
      <c r="R415" s="243"/>
      <c r="S415" s="243"/>
      <c r="T415" s="244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5" t="s">
        <v>272</v>
      </c>
      <c r="AU415" s="245" t="s">
        <v>84</v>
      </c>
      <c r="AV415" s="13" t="s">
        <v>82</v>
      </c>
      <c r="AW415" s="13" t="s">
        <v>34</v>
      </c>
      <c r="AX415" s="13" t="s">
        <v>75</v>
      </c>
      <c r="AY415" s="245" t="s">
        <v>262</v>
      </c>
    </row>
    <row r="416" s="14" customFormat="1">
      <c r="A416" s="14"/>
      <c r="B416" s="246"/>
      <c r="C416" s="247"/>
      <c r="D416" s="237" t="s">
        <v>272</v>
      </c>
      <c r="E416" s="248" t="s">
        <v>19</v>
      </c>
      <c r="F416" s="249" t="s">
        <v>546</v>
      </c>
      <c r="G416" s="247"/>
      <c r="H416" s="250">
        <v>22.620000000000001</v>
      </c>
      <c r="I416" s="251"/>
      <c r="J416" s="247"/>
      <c r="K416" s="247"/>
      <c r="L416" s="252"/>
      <c r="M416" s="253"/>
      <c r="N416" s="254"/>
      <c r="O416" s="254"/>
      <c r="P416" s="254"/>
      <c r="Q416" s="254"/>
      <c r="R416" s="254"/>
      <c r="S416" s="254"/>
      <c r="T416" s="255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6" t="s">
        <v>272</v>
      </c>
      <c r="AU416" s="256" t="s">
        <v>84</v>
      </c>
      <c r="AV416" s="14" t="s">
        <v>84</v>
      </c>
      <c r="AW416" s="14" t="s">
        <v>34</v>
      </c>
      <c r="AX416" s="14" t="s">
        <v>75</v>
      </c>
      <c r="AY416" s="256" t="s">
        <v>262</v>
      </c>
    </row>
    <row r="417" s="14" customFormat="1">
      <c r="A417" s="14"/>
      <c r="B417" s="246"/>
      <c r="C417" s="247"/>
      <c r="D417" s="237" t="s">
        <v>272</v>
      </c>
      <c r="E417" s="248" t="s">
        <v>19</v>
      </c>
      <c r="F417" s="249" t="s">
        <v>547</v>
      </c>
      <c r="G417" s="247"/>
      <c r="H417" s="250">
        <v>58.759999999999998</v>
      </c>
      <c r="I417" s="251"/>
      <c r="J417" s="247"/>
      <c r="K417" s="247"/>
      <c r="L417" s="252"/>
      <c r="M417" s="253"/>
      <c r="N417" s="254"/>
      <c r="O417" s="254"/>
      <c r="P417" s="254"/>
      <c r="Q417" s="254"/>
      <c r="R417" s="254"/>
      <c r="S417" s="254"/>
      <c r="T417" s="255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6" t="s">
        <v>272</v>
      </c>
      <c r="AU417" s="256" t="s">
        <v>84</v>
      </c>
      <c r="AV417" s="14" t="s">
        <v>84</v>
      </c>
      <c r="AW417" s="14" t="s">
        <v>34</v>
      </c>
      <c r="AX417" s="14" t="s">
        <v>75</v>
      </c>
      <c r="AY417" s="256" t="s">
        <v>262</v>
      </c>
    </row>
    <row r="418" s="14" customFormat="1">
      <c r="A418" s="14"/>
      <c r="B418" s="246"/>
      <c r="C418" s="247"/>
      <c r="D418" s="237" t="s">
        <v>272</v>
      </c>
      <c r="E418" s="248" t="s">
        <v>19</v>
      </c>
      <c r="F418" s="249" t="s">
        <v>548</v>
      </c>
      <c r="G418" s="247"/>
      <c r="H418" s="250">
        <v>58.759999999999998</v>
      </c>
      <c r="I418" s="251"/>
      <c r="J418" s="247"/>
      <c r="K418" s="247"/>
      <c r="L418" s="252"/>
      <c r="M418" s="253"/>
      <c r="N418" s="254"/>
      <c r="O418" s="254"/>
      <c r="P418" s="254"/>
      <c r="Q418" s="254"/>
      <c r="R418" s="254"/>
      <c r="S418" s="254"/>
      <c r="T418" s="255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56" t="s">
        <v>272</v>
      </c>
      <c r="AU418" s="256" t="s">
        <v>84</v>
      </c>
      <c r="AV418" s="14" t="s">
        <v>84</v>
      </c>
      <c r="AW418" s="14" t="s">
        <v>34</v>
      </c>
      <c r="AX418" s="14" t="s">
        <v>75</v>
      </c>
      <c r="AY418" s="256" t="s">
        <v>262</v>
      </c>
    </row>
    <row r="419" s="16" customFormat="1">
      <c r="A419" s="16"/>
      <c r="B419" s="278"/>
      <c r="C419" s="279"/>
      <c r="D419" s="237" t="s">
        <v>272</v>
      </c>
      <c r="E419" s="280" t="s">
        <v>19</v>
      </c>
      <c r="F419" s="281" t="s">
        <v>419</v>
      </c>
      <c r="G419" s="279"/>
      <c r="H419" s="282">
        <v>140.13999999999999</v>
      </c>
      <c r="I419" s="283"/>
      <c r="J419" s="279"/>
      <c r="K419" s="279"/>
      <c r="L419" s="284"/>
      <c r="M419" s="285"/>
      <c r="N419" s="286"/>
      <c r="O419" s="286"/>
      <c r="P419" s="286"/>
      <c r="Q419" s="286"/>
      <c r="R419" s="286"/>
      <c r="S419" s="286"/>
      <c r="T419" s="287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T419" s="288" t="s">
        <v>272</v>
      </c>
      <c r="AU419" s="288" t="s">
        <v>84</v>
      </c>
      <c r="AV419" s="16" t="s">
        <v>95</v>
      </c>
      <c r="AW419" s="16" t="s">
        <v>34</v>
      </c>
      <c r="AX419" s="16" t="s">
        <v>75</v>
      </c>
      <c r="AY419" s="288" t="s">
        <v>262</v>
      </c>
    </row>
    <row r="420" s="15" customFormat="1">
      <c r="A420" s="15"/>
      <c r="B420" s="257"/>
      <c r="C420" s="258"/>
      <c r="D420" s="237" t="s">
        <v>272</v>
      </c>
      <c r="E420" s="259" t="s">
        <v>177</v>
      </c>
      <c r="F420" s="260" t="s">
        <v>278</v>
      </c>
      <c r="G420" s="258"/>
      <c r="H420" s="261">
        <v>344.33499999999998</v>
      </c>
      <c r="I420" s="262"/>
      <c r="J420" s="258"/>
      <c r="K420" s="258"/>
      <c r="L420" s="263"/>
      <c r="M420" s="264"/>
      <c r="N420" s="265"/>
      <c r="O420" s="265"/>
      <c r="P420" s="265"/>
      <c r="Q420" s="265"/>
      <c r="R420" s="265"/>
      <c r="S420" s="265"/>
      <c r="T420" s="266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67" t="s">
        <v>272</v>
      </c>
      <c r="AU420" s="267" t="s">
        <v>84</v>
      </c>
      <c r="AV420" s="15" t="s">
        <v>268</v>
      </c>
      <c r="AW420" s="15" t="s">
        <v>34</v>
      </c>
      <c r="AX420" s="15" t="s">
        <v>82</v>
      </c>
      <c r="AY420" s="267" t="s">
        <v>262</v>
      </c>
    </row>
    <row r="421" s="2" customFormat="1" ht="24.15" customHeight="1">
      <c r="A421" s="40"/>
      <c r="B421" s="41"/>
      <c r="C421" s="217" t="s">
        <v>549</v>
      </c>
      <c r="D421" s="217" t="s">
        <v>264</v>
      </c>
      <c r="E421" s="218" t="s">
        <v>550</v>
      </c>
      <c r="F421" s="219" t="s">
        <v>551</v>
      </c>
      <c r="G421" s="220" t="s">
        <v>116</v>
      </c>
      <c r="H421" s="221">
        <v>51.530000000000001</v>
      </c>
      <c r="I421" s="222"/>
      <c r="J421" s="223">
        <f>ROUND(I421*H421,2)</f>
        <v>0</v>
      </c>
      <c r="K421" s="219" t="s">
        <v>267</v>
      </c>
      <c r="L421" s="46"/>
      <c r="M421" s="224" t="s">
        <v>19</v>
      </c>
      <c r="N421" s="225" t="s">
        <v>46</v>
      </c>
      <c r="O421" s="86"/>
      <c r="P421" s="226">
        <f>O421*H421</f>
        <v>0</v>
      </c>
      <c r="Q421" s="226">
        <v>0</v>
      </c>
      <c r="R421" s="226">
        <f>Q421*H421</f>
        <v>0</v>
      </c>
      <c r="S421" s="226">
        <v>0</v>
      </c>
      <c r="T421" s="227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28" t="s">
        <v>268</v>
      </c>
      <c r="AT421" s="228" t="s">
        <v>264</v>
      </c>
      <c r="AU421" s="228" t="s">
        <v>84</v>
      </c>
      <c r="AY421" s="19" t="s">
        <v>262</v>
      </c>
      <c r="BE421" s="229">
        <f>IF(N421="základní",J421,0)</f>
        <v>0</v>
      </c>
      <c r="BF421" s="229">
        <f>IF(N421="snížená",J421,0)</f>
        <v>0</v>
      </c>
      <c r="BG421" s="229">
        <f>IF(N421="zákl. přenesená",J421,0)</f>
        <v>0</v>
      </c>
      <c r="BH421" s="229">
        <f>IF(N421="sníž. přenesená",J421,0)</f>
        <v>0</v>
      </c>
      <c r="BI421" s="229">
        <f>IF(N421="nulová",J421,0)</f>
        <v>0</v>
      </c>
      <c r="BJ421" s="19" t="s">
        <v>82</v>
      </c>
      <c r="BK421" s="229">
        <f>ROUND(I421*H421,2)</f>
        <v>0</v>
      </c>
      <c r="BL421" s="19" t="s">
        <v>268</v>
      </c>
      <c r="BM421" s="228" t="s">
        <v>552</v>
      </c>
    </row>
    <row r="422" s="2" customFormat="1">
      <c r="A422" s="40"/>
      <c r="B422" s="41"/>
      <c r="C422" s="42"/>
      <c r="D422" s="230" t="s">
        <v>270</v>
      </c>
      <c r="E422" s="42"/>
      <c r="F422" s="231" t="s">
        <v>553</v>
      </c>
      <c r="G422" s="42"/>
      <c r="H422" s="42"/>
      <c r="I422" s="232"/>
      <c r="J422" s="42"/>
      <c r="K422" s="42"/>
      <c r="L422" s="46"/>
      <c r="M422" s="233"/>
      <c r="N422" s="234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270</v>
      </c>
      <c r="AU422" s="19" t="s">
        <v>84</v>
      </c>
    </row>
    <row r="423" s="14" customFormat="1">
      <c r="A423" s="14"/>
      <c r="B423" s="246"/>
      <c r="C423" s="247"/>
      <c r="D423" s="237" t="s">
        <v>272</v>
      </c>
      <c r="E423" s="248" t="s">
        <v>19</v>
      </c>
      <c r="F423" s="249" t="s">
        <v>554</v>
      </c>
      <c r="G423" s="247"/>
      <c r="H423" s="250">
        <v>51.530000000000001</v>
      </c>
      <c r="I423" s="251"/>
      <c r="J423" s="247"/>
      <c r="K423" s="247"/>
      <c r="L423" s="252"/>
      <c r="M423" s="253"/>
      <c r="N423" s="254"/>
      <c r="O423" s="254"/>
      <c r="P423" s="254"/>
      <c r="Q423" s="254"/>
      <c r="R423" s="254"/>
      <c r="S423" s="254"/>
      <c r="T423" s="255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6" t="s">
        <v>272</v>
      </c>
      <c r="AU423" s="256" t="s">
        <v>84</v>
      </c>
      <c r="AV423" s="14" t="s">
        <v>84</v>
      </c>
      <c r="AW423" s="14" t="s">
        <v>34</v>
      </c>
      <c r="AX423" s="14" t="s">
        <v>75</v>
      </c>
      <c r="AY423" s="256" t="s">
        <v>262</v>
      </c>
    </row>
    <row r="424" s="15" customFormat="1">
      <c r="A424" s="15"/>
      <c r="B424" s="257"/>
      <c r="C424" s="258"/>
      <c r="D424" s="237" t="s">
        <v>272</v>
      </c>
      <c r="E424" s="259" t="s">
        <v>19</v>
      </c>
      <c r="F424" s="260" t="s">
        <v>278</v>
      </c>
      <c r="G424" s="258"/>
      <c r="H424" s="261">
        <v>51.530000000000001</v>
      </c>
      <c r="I424" s="262"/>
      <c r="J424" s="258"/>
      <c r="K424" s="258"/>
      <c r="L424" s="263"/>
      <c r="M424" s="264"/>
      <c r="N424" s="265"/>
      <c r="O424" s="265"/>
      <c r="P424" s="265"/>
      <c r="Q424" s="265"/>
      <c r="R424" s="265"/>
      <c r="S424" s="265"/>
      <c r="T424" s="266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67" t="s">
        <v>272</v>
      </c>
      <c r="AU424" s="267" t="s">
        <v>84</v>
      </c>
      <c r="AV424" s="15" t="s">
        <v>268</v>
      </c>
      <c r="AW424" s="15" t="s">
        <v>34</v>
      </c>
      <c r="AX424" s="15" t="s">
        <v>82</v>
      </c>
      <c r="AY424" s="267" t="s">
        <v>262</v>
      </c>
    </row>
    <row r="425" s="2" customFormat="1" ht="16.5" customHeight="1">
      <c r="A425" s="40"/>
      <c r="B425" s="41"/>
      <c r="C425" s="217" t="s">
        <v>555</v>
      </c>
      <c r="D425" s="217" t="s">
        <v>264</v>
      </c>
      <c r="E425" s="218" t="s">
        <v>556</v>
      </c>
      <c r="F425" s="219" t="s">
        <v>557</v>
      </c>
      <c r="G425" s="220" t="s">
        <v>116</v>
      </c>
      <c r="H425" s="221">
        <v>18.370000000000001</v>
      </c>
      <c r="I425" s="222"/>
      <c r="J425" s="223">
        <f>ROUND(I425*H425,2)</f>
        <v>0</v>
      </c>
      <c r="K425" s="219" t="s">
        <v>267</v>
      </c>
      <c r="L425" s="46"/>
      <c r="M425" s="224" t="s">
        <v>19</v>
      </c>
      <c r="N425" s="225" t="s">
        <v>46</v>
      </c>
      <c r="O425" s="86"/>
      <c r="P425" s="226">
        <f>O425*H425</f>
        <v>0</v>
      </c>
      <c r="Q425" s="226">
        <v>0.00025999999999999998</v>
      </c>
      <c r="R425" s="226">
        <f>Q425*H425</f>
        <v>0.0047761999999999995</v>
      </c>
      <c r="S425" s="226">
        <v>0</v>
      </c>
      <c r="T425" s="227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28" t="s">
        <v>268</v>
      </c>
      <c r="AT425" s="228" t="s">
        <v>264</v>
      </c>
      <c r="AU425" s="228" t="s">
        <v>84</v>
      </c>
      <c r="AY425" s="19" t="s">
        <v>262</v>
      </c>
      <c r="BE425" s="229">
        <f>IF(N425="základní",J425,0)</f>
        <v>0</v>
      </c>
      <c r="BF425" s="229">
        <f>IF(N425="snížená",J425,0)</f>
        <v>0</v>
      </c>
      <c r="BG425" s="229">
        <f>IF(N425="zákl. přenesená",J425,0)</f>
        <v>0</v>
      </c>
      <c r="BH425" s="229">
        <f>IF(N425="sníž. přenesená",J425,0)</f>
        <v>0</v>
      </c>
      <c r="BI425" s="229">
        <f>IF(N425="nulová",J425,0)</f>
        <v>0</v>
      </c>
      <c r="BJ425" s="19" t="s">
        <v>82</v>
      </c>
      <c r="BK425" s="229">
        <f>ROUND(I425*H425,2)</f>
        <v>0</v>
      </c>
      <c r="BL425" s="19" t="s">
        <v>268</v>
      </c>
      <c r="BM425" s="228" t="s">
        <v>558</v>
      </c>
    </row>
    <row r="426" s="2" customFormat="1">
      <c r="A426" s="40"/>
      <c r="B426" s="41"/>
      <c r="C426" s="42"/>
      <c r="D426" s="230" t="s">
        <v>270</v>
      </c>
      <c r="E426" s="42"/>
      <c r="F426" s="231" t="s">
        <v>559</v>
      </c>
      <c r="G426" s="42"/>
      <c r="H426" s="42"/>
      <c r="I426" s="232"/>
      <c r="J426" s="42"/>
      <c r="K426" s="42"/>
      <c r="L426" s="46"/>
      <c r="M426" s="233"/>
      <c r="N426" s="234"/>
      <c r="O426" s="86"/>
      <c r="P426" s="86"/>
      <c r="Q426" s="86"/>
      <c r="R426" s="86"/>
      <c r="S426" s="86"/>
      <c r="T426" s="87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T426" s="19" t="s">
        <v>270</v>
      </c>
      <c r="AU426" s="19" t="s">
        <v>84</v>
      </c>
    </row>
    <row r="427" s="13" customFormat="1">
      <c r="A427" s="13"/>
      <c r="B427" s="235"/>
      <c r="C427" s="236"/>
      <c r="D427" s="237" t="s">
        <v>272</v>
      </c>
      <c r="E427" s="238" t="s">
        <v>19</v>
      </c>
      <c r="F427" s="239" t="s">
        <v>273</v>
      </c>
      <c r="G427" s="236"/>
      <c r="H427" s="238" t="s">
        <v>19</v>
      </c>
      <c r="I427" s="240"/>
      <c r="J427" s="236"/>
      <c r="K427" s="236"/>
      <c r="L427" s="241"/>
      <c r="M427" s="242"/>
      <c r="N427" s="243"/>
      <c r="O427" s="243"/>
      <c r="P427" s="243"/>
      <c r="Q427" s="243"/>
      <c r="R427" s="243"/>
      <c r="S427" s="243"/>
      <c r="T427" s="244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5" t="s">
        <v>272</v>
      </c>
      <c r="AU427" s="245" t="s">
        <v>84</v>
      </c>
      <c r="AV427" s="13" t="s">
        <v>82</v>
      </c>
      <c r="AW427" s="13" t="s">
        <v>34</v>
      </c>
      <c r="AX427" s="13" t="s">
        <v>75</v>
      </c>
      <c r="AY427" s="245" t="s">
        <v>262</v>
      </c>
    </row>
    <row r="428" s="13" customFormat="1">
      <c r="A428" s="13"/>
      <c r="B428" s="235"/>
      <c r="C428" s="236"/>
      <c r="D428" s="237" t="s">
        <v>272</v>
      </c>
      <c r="E428" s="238" t="s">
        <v>19</v>
      </c>
      <c r="F428" s="239" t="s">
        <v>420</v>
      </c>
      <c r="G428" s="236"/>
      <c r="H428" s="238" t="s">
        <v>19</v>
      </c>
      <c r="I428" s="240"/>
      <c r="J428" s="236"/>
      <c r="K428" s="236"/>
      <c r="L428" s="241"/>
      <c r="M428" s="242"/>
      <c r="N428" s="243"/>
      <c r="O428" s="243"/>
      <c r="P428" s="243"/>
      <c r="Q428" s="243"/>
      <c r="R428" s="243"/>
      <c r="S428" s="243"/>
      <c r="T428" s="244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5" t="s">
        <v>272</v>
      </c>
      <c r="AU428" s="245" t="s">
        <v>84</v>
      </c>
      <c r="AV428" s="13" t="s">
        <v>82</v>
      </c>
      <c r="AW428" s="13" t="s">
        <v>34</v>
      </c>
      <c r="AX428" s="13" t="s">
        <v>75</v>
      </c>
      <c r="AY428" s="245" t="s">
        <v>262</v>
      </c>
    </row>
    <row r="429" s="14" customFormat="1">
      <c r="A429" s="14"/>
      <c r="B429" s="246"/>
      <c r="C429" s="247"/>
      <c r="D429" s="237" t="s">
        <v>272</v>
      </c>
      <c r="E429" s="248" t="s">
        <v>19</v>
      </c>
      <c r="F429" s="249" t="s">
        <v>468</v>
      </c>
      <c r="G429" s="247"/>
      <c r="H429" s="250">
        <v>18.370000000000001</v>
      </c>
      <c r="I429" s="251"/>
      <c r="J429" s="247"/>
      <c r="K429" s="247"/>
      <c r="L429" s="252"/>
      <c r="M429" s="253"/>
      <c r="N429" s="254"/>
      <c r="O429" s="254"/>
      <c r="P429" s="254"/>
      <c r="Q429" s="254"/>
      <c r="R429" s="254"/>
      <c r="S429" s="254"/>
      <c r="T429" s="255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6" t="s">
        <v>272</v>
      </c>
      <c r="AU429" s="256" t="s">
        <v>84</v>
      </c>
      <c r="AV429" s="14" t="s">
        <v>84</v>
      </c>
      <c r="AW429" s="14" t="s">
        <v>34</v>
      </c>
      <c r="AX429" s="14" t="s">
        <v>75</v>
      </c>
      <c r="AY429" s="256" t="s">
        <v>262</v>
      </c>
    </row>
    <row r="430" s="15" customFormat="1">
      <c r="A430" s="15"/>
      <c r="B430" s="257"/>
      <c r="C430" s="258"/>
      <c r="D430" s="237" t="s">
        <v>272</v>
      </c>
      <c r="E430" s="259" t="s">
        <v>19</v>
      </c>
      <c r="F430" s="260" t="s">
        <v>278</v>
      </c>
      <c r="G430" s="258"/>
      <c r="H430" s="261">
        <v>18.370000000000001</v>
      </c>
      <c r="I430" s="262"/>
      <c r="J430" s="258"/>
      <c r="K430" s="258"/>
      <c r="L430" s="263"/>
      <c r="M430" s="264"/>
      <c r="N430" s="265"/>
      <c r="O430" s="265"/>
      <c r="P430" s="265"/>
      <c r="Q430" s="265"/>
      <c r="R430" s="265"/>
      <c r="S430" s="265"/>
      <c r="T430" s="266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67" t="s">
        <v>272</v>
      </c>
      <c r="AU430" s="267" t="s">
        <v>84</v>
      </c>
      <c r="AV430" s="15" t="s">
        <v>268</v>
      </c>
      <c r="AW430" s="15" t="s">
        <v>34</v>
      </c>
      <c r="AX430" s="15" t="s">
        <v>82</v>
      </c>
      <c r="AY430" s="267" t="s">
        <v>262</v>
      </c>
    </row>
    <row r="431" s="2" customFormat="1" ht="24.15" customHeight="1">
      <c r="A431" s="40"/>
      <c r="B431" s="41"/>
      <c r="C431" s="217" t="s">
        <v>560</v>
      </c>
      <c r="D431" s="217" t="s">
        <v>264</v>
      </c>
      <c r="E431" s="218" t="s">
        <v>561</v>
      </c>
      <c r="F431" s="219" t="s">
        <v>562</v>
      </c>
      <c r="G431" s="220" t="s">
        <v>116</v>
      </c>
      <c r="H431" s="221">
        <v>18.370000000000001</v>
      </c>
      <c r="I431" s="222"/>
      <c r="J431" s="223">
        <f>ROUND(I431*H431,2)</f>
        <v>0</v>
      </c>
      <c r="K431" s="219" t="s">
        <v>267</v>
      </c>
      <c r="L431" s="46"/>
      <c r="M431" s="224" t="s">
        <v>19</v>
      </c>
      <c r="N431" s="225" t="s">
        <v>46</v>
      </c>
      <c r="O431" s="86"/>
      <c r="P431" s="226">
        <f>O431*H431</f>
        <v>0</v>
      </c>
      <c r="Q431" s="226">
        <v>0.0043800000000000002</v>
      </c>
      <c r="R431" s="226">
        <f>Q431*H431</f>
        <v>0.080460600000000007</v>
      </c>
      <c r="S431" s="226">
        <v>0</v>
      </c>
      <c r="T431" s="227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28" t="s">
        <v>268</v>
      </c>
      <c r="AT431" s="228" t="s">
        <v>264</v>
      </c>
      <c r="AU431" s="228" t="s">
        <v>84</v>
      </c>
      <c r="AY431" s="19" t="s">
        <v>262</v>
      </c>
      <c r="BE431" s="229">
        <f>IF(N431="základní",J431,0)</f>
        <v>0</v>
      </c>
      <c r="BF431" s="229">
        <f>IF(N431="snížená",J431,0)</f>
        <v>0</v>
      </c>
      <c r="BG431" s="229">
        <f>IF(N431="zákl. přenesená",J431,0)</f>
        <v>0</v>
      </c>
      <c r="BH431" s="229">
        <f>IF(N431="sníž. přenesená",J431,0)</f>
        <v>0</v>
      </c>
      <c r="BI431" s="229">
        <f>IF(N431="nulová",J431,0)</f>
        <v>0</v>
      </c>
      <c r="BJ431" s="19" t="s">
        <v>82</v>
      </c>
      <c r="BK431" s="229">
        <f>ROUND(I431*H431,2)</f>
        <v>0</v>
      </c>
      <c r="BL431" s="19" t="s">
        <v>268</v>
      </c>
      <c r="BM431" s="228" t="s">
        <v>563</v>
      </c>
    </row>
    <row r="432" s="2" customFormat="1">
      <c r="A432" s="40"/>
      <c r="B432" s="41"/>
      <c r="C432" s="42"/>
      <c r="D432" s="230" t="s">
        <v>270</v>
      </c>
      <c r="E432" s="42"/>
      <c r="F432" s="231" t="s">
        <v>564</v>
      </c>
      <c r="G432" s="42"/>
      <c r="H432" s="42"/>
      <c r="I432" s="232"/>
      <c r="J432" s="42"/>
      <c r="K432" s="42"/>
      <c r="L432" s="46"/>
      <c r="M432" s="233"/>
      <c r="N432" s="234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270</v>
      </c>
      <c r="AU432" s="19" t="s">
        <v>84</v>
      </c>
    </row>
    <row r="433" s="13" customFormat="1">
      <c r="A433" s="13"/>
      <c r="B433" s="235"/>
      <c r="C433" s="236"/>
      <c r="D433" s="237" t="s">
        <v>272</v>
      </c>
      <c r="E433" s="238" t="s">
        <v>19</v>
      </c>
      <c r="F433" s="239" t="s">
        <v>273</v>
      </c>
      <c r="G433" s="236"/>
      <c r="H433" s="238" t="s">
        <v>19</v>
      </c>
      <c r="I433" s="240"/>
      <c r="J433" s="236"/>
      <c r="K433" s="236"/>
      <c r="L433" s="241"/>
      <c r="M433" s="242"/>
      <c r="N433" s="243"/>
      <c r="O433" s="243"/>
      <c r="P433" s="243"/>
      <c r="Q433" s="243"/>
      <c r="R433" s="243"/>
      <c r="S433" s="243"/>
      <c r="T433" s="244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5" t="s">
        <v>272</v>
      </c>
      <c r="AU433" s="245" t="s">
        <v>84</v>
      </c>
      <c r="AV433" s="13" t="s">
        <v>82</v>
      </c>
      <c r="AW433" s="13" t="s">
        <v>34</v>
      </c>
      <c r="AX433" s="13" t="s">
        <v>75</v>
      </c>
      <c r="AY433" s="245" t="s">
        <v>262</v>
      </c>
    </row>
    <row r="434" s="13" customFormat="1">
      <c r="A434" s="13"/>
      <c r="B434" s="235"/>
      <c r="C434" s="236"/>
      <c r="D434" s="237" t="s">
        <v>272</v>
      </c>
      <c r="E434" s="238" t="s">
        <v>19</v>
      </c>
      <c r="F434" s="239" t="s">
        <v>420</v>
      </c>
      <c r="G434" s="236"/>
      <c r="H434" s="238" t="s">
        <v>19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5" t="s">
        <v>272</v>
      </c>
      <c r="AU434" s="245" t="s">
        <v>84</v>
      </c>
      <c r="AV434" s="13" t="s">
        <v>82</v>
      </c>
      <c r="AW434" s="13" t="s">
        <v>34</v>
      </c>
      <c r="AX434" s="13" t="s">
        <v>75</v>
      </c>
      <c r="AY434" s="245" t="s">
        <v>262</v>
      </c>
    </row>
    <row r="435" s="14" customFormat="1">
      <c r="A435" s="14"/>
      <c r="B435" s="246"/>
      <c r="C435" s="247"/>
      <c r="D435" s="237" t="s">
        <v>272</v>
      </c>
      <c r="E435" s="248" t="s">
        <v>19</v>
      </c>
      <c r="F435" s="249" t="s">
        <v>468</v>
      </c>
      <c r="G435" s="247"/>
      <c r="H435" s="250">
        <v>18.370000000000001</v>
      </c>
      <c r="I435" s="251"/>
      <c r="J435" s="247"/>
      <c r="K435" s="247"/>
      <c r="L435" s="252"/>
      <c r="M435" s="253"/>
      <c r="N435" s="254"/>
      <c r="O435" s="254"/>
      <c r="P435" s="254"/>
      <c r="Q435" s="254"/>
      <c r="R435" s="254"/>
      <c r="S435" s="254"/>
      <c r="T435" s="255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56" t="s">
        <v>272</v>
      </c>
      <c r="AU435" s="256" t="s">
        <v>84</v>
      </c>
      <c r="AV435" s="14" t="s">
        <v>84</v>
      </c>
      <c r="AW435" s="14" t="s">
        <v>34</v>
      </c>
      <c r="AX435" s="14" t="s">
        <v>75</v>
      </c>
      <c r="AY435" s="256" t="s">
        <v>262</v>
      </c>
    </row>
    <row r="436" s="15" customFormat="1">
      <c r="A436" s="15"/>
      <c r="B436" s="257"/>
      <c r="C436" s="258"/>
      <c r="D436" s="237" t="s">
        <v>272</v>
      </c>
      <c r="E436" s="259" t="s">
        <v>19</v>
      </c>
      <c r="F436" s="260" t="s">
        <v>278</v>
      </c>
      <c r="G436" s="258"/>
      <c r="H436" s="261">
        <v>18.370000000000001</v>
      </c>
      <c r="I436" s="262"/>
      <c r="J436" s="258"/>
      <c r="K436" s="258"/>
      <c r="L436" s="263"/>
      <c r="M436" s="264"/>
      <c r="N436" s="265"/>
      <c r="O436" s="265"/>
      <c r="P436" s="265"/>
      <c r="Q436" s="265"/>
      <c r="R436" s="265"/>
      <c r="S436" s="265"/>
      <c r="T436" s="266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67" t="s">
        <v>272</v>
      </c>
      <c r="AU436" s="267" t="s">
        <v>84</v>
      </c>
      <c r="AV436" s="15" t="s">
        <v>268</v>
      </c>
      <c r="AW436" s="15" t="s">
        <v>34</v>
      </c>
      <c r="AX436" s="15" t="s">
        <v>82</v>
      </c>
      <c r="AY436" s="267" t="s">
        <v>262</v>
      </c>
    </row>
    <row r="437" s="2" customFormat="1" ht="16.5" customHeight="1">
      <c r="A437" s="40"/>
      <c r="B437" s="41"/>
      <c r="C437" s="217" t="s">
        <v>565</v>
      </c>
      <c r="D437" s="217" t="s">
        <v>264</v>
      </c>
      <c r="E437" s="218" t="s">
        <v>566</v>
      </c>
      <c r="F437" s="219" t="s">
        <v>567</v>
      </c>
      <c r="G437" s="220" t="s">
        <v>116</v>
      </c>
      <c r="H437" s="221">
        <v>18.370000000000001</v>
      </c>
      <c r="I437" s="222"/>
      <c r="J437" s="223">
        <f>ROUND(I437*H437,2)</f>
        <v>0</v>
      </c>
      <c r="K437" s="219" t="s">
        <v>267</v>
      </c>
      <c r="L437" s="46"/>
      <c r="M437" s="224" t="s">
        <v>19</v>
      </c>
      <c r="N437" s="225" t="s">
        <v>46</v>
      </c>
      <c r="O437" s="86"/>
      <c r="P437" s="226">
        <f>O437*H437</f>
        <v>0</v>
      </c>
      <c r="Q437" s="226">
        <v>0.00025000000000000001</v>
      </c>
      <c r="R437" s="226">
        <f>Q437*H437</f>
        <v>0.0045925000000000002</v>
      </c>
      <c r="S437" s="226">
        <v>0</v>
      </c>
      <c r="T437" s="227">
        <f>S437*H437</f>
        <v>0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R437" s="228" t="s">
        <v>268</v>
      </c>
      <c r="AT437" s="228" t="s">
        <v>264</v>
      </c>
      <c r="AU437" s="228" t="s">
        <v>84</v>
      </c>
      <c r="AY437" s="19" t="s">
        <v>262</v>
      </c>
      <c r="BE437" s="229">
        <f>IF(N437="základní",J437,0)</f>
        <v>0</v>
      </c>
      <c r="BF437" s="229">
        <f>IF(N437="snížená",J437,0)</f>
        <v>0</v>
      </c>
      <c r="BG437" s="229">
        <f>IF(N437="zákl. přenesená",J437,0)</f>
        <v>0</v>
      </c>
      <c r="BH437" s="229">
        <f>IF(N437="sníž. přenesená",J437,0)</f>
        <v>0</v>
      </c>
      <c r="BI437" s="229">
        <f>IF(N437="nulová",J437,0)</f>
        <v>0</v>
      </c>
      <c r="BJ437" s="19" t="s">
        <v>82</v>
      </c>
      <c r="BK437" s="229">
        <f>ROUND(I437*H437,2)</f>
        <v>0</v>
      </c>
      <c r="BL437" s="19" t="s">
        <v>268</v>
      </c>
      <c r="BM437" s="228" t="s">
        <v>568</v>
      </c>
    </row>
    <row r="438" s="2" customFormat="1">
      <c r="A438" s="40"/>
      <c r="B438" s="41"/>
      <c r="C438" s="42"/>
      <c r="D438" s="230" t="s">
        <v>270</v>
      </c>
      <c r="E438" s="42"/>
      <c r="F438" s="231" t="s">
        <v>569</v>
      </c>
      <c r="G438" s="42"/>
      <c r="H438" s="42"/>
      <c r="I438" s="232"/>
      <c r="J438" s="42"/>
      <c r="K438" s="42"/>
      <c r="L438" s="46"/>
      <c r="M438" s="233"/>
      <c r="N438" s="234"/>
      <c r="O438" s="86"/>
      <c r="P438" s="86"/>
      <c r="Q438" s="86"/>
      <c r="R438" s="86"/>
      <c r="S438" s="86"/>
      <c r="T438" s="87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T438" s="19" t="s">
        <v>270</v>
      </c>
      <c r="AU438" s="19" t="s">
        <v>84</v>
      </c>
    </row>
    <row r="439" s="13" customFormat="1">
      <c r="A439" s="13"/>
      <c r="B439" s="235"/>
      <c r="C439" s="236"/>
      <c r="D439" s="237" t="s">
        <v>272</v>
      </c>
      <c r="E439" s="238" t="s">
        <v>19</v>
      </c>
      <c r="F439" s="239" t="s">
        <v>273</v>
      </c>
      <c r="G439" s="236"/>
      <c r="H439" s="238" t="s">
        <v>19</v>
      </c>
      <c r="I439" s="240"/>
      <c r="J439" s="236"/>
      <c r="K439" s="236"/>
      <c r="L439" s="241"/>
      <c r="M439" s="242"/>
      <c r="N439" s="243"/>
      <c r="O439" s="243"/>
      <c r="P439" s="243"/>
      <c r="Q439" s="243"/>
      <c r="R439" s="243"/>
      <c r="S439" s="243"/>
      <c r="T439" s="244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5" t="s">
        <v>272</v>
      </c>
      <c r="AU439" s="245" t="s">
        <v>84</v>
      </c>
      <c r="AV439" s="13" t="s">
        <v>82</v>
      </c>
      <c r="AW439" s="13" t="s">
        <v>34</v>
      </c>
      <c r="AX439" s="13" t="s">
        <v>75</v>
      </c>
      <c r="AY439" s="245" t="s">
        <v>262</v>
      </c>
    </row>
    <row r="440" s="13" customFormat="1">
      <c r="A440" s="13"/>
      <c r="B440" s="235"/>
      <c r="C440" s="236"/>
      <c r="D440" s="237" t="s">
        <v>272</v>
      </c>
      <c r="E440" s="238" t="s">
        <v>19</v>
      </c>
      <c r="F440" s="239" t="s">
        <v>420</v>
      </c>
      <c r="G440" s="236"/>
      <c r="H440" s="238" t="s">
        <v>19</v>
      </c>
      <c r="I440" s="240"/>
      <c r="J440" s="236"/>
      <c r="K440" s="236"/>
      <c r="L440" s="241"/>
      <c r="M440" s="242"/>
      <c r="N440" s="243"/>
      <c r="O440" s="243"/>
      <c r="P440" s="243"/>
      <c r="Q440" s="243"/>
      <c r="R440" s="243"/>
      <c r="S440" s="243"/>
      <c r="T440" s="244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5" t="s">
        <v>272</v>
      </c>
      <c r="AU440" s="245" t="s">
        <v>84</v>
      </c>
      <c r="AV440" s="13" t="s">
        <v>82</v>
      </c>
      <c r="AW440" s="13" t="s">
        <v>34</v>
      </c>
      <c r="AX440" s="13" t="s">
        <v>75</v>
      </c>
      <c r="AY440" s="245" t="s">
        <v>262</v>
      </c>
    </row>
    <row r="441" s="14" customFormat="1">
      <c r="A441" s="14"/>
      <c r="B441" s="246"/>
      <c r="C441" s="247"/>
      <c r="D441" s="237" t="s">
        <v>272</v>
      </c>
      <c r="E441" s="248" t="s">
        <v>19</v>
      </c>
      <c r="F441" s="249" t="s">
        <v>468</v>
      </c>
      <c r="G441" s="247"/>
      <c r="H441" s="250">
        <v>18.370000000000001</v>
      </c>
      <c r="I441" s="251"/>
      <c r="J441" s="247"/>
      <c r="K441" s="247"/>
      <c r="L441" s="252"/>
      <c r="M441" s="253"/>
      <c r="N441" s="254"/>
      <c r="O441" s="254"/>
      <c r="P441" s="254"/>
      <c r="Q441" s="254"/>
      <c r="R441" s="254"/>
      <c r="S441" s="254"/>
      <c r="T441" s="255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6" t="s">
        <v>272</v>
      </c>
      <c r="AU441" s="256" t="s">
        <v>84</v>
      </c>
      <c r="AV441" s="14" t="s">
        <v>84</v>
      </c>
      <c r="AW441" s="14" t="s">
        <v>34</v>
      </c>
      <c r="AX441" s="14" t="s">
        <v>75</v>
      </c>
      <c r="AY441" s="256" t="s">
        <v>262</v>
      </c>
    </row>
    <row r="442" s="15" customFormat="1">
      <c r="A442" s="15"/>
      <c r="B442" s="257"/>
      <c r="C442" s="258"/>
      <c r="D442" s="237" t="s">
        <v>272</v>
      </c>
      <c r="E442" s="259" t="s">
        <v>19</v>
      </c>
      <c r="F442" s="260" t="s">
        <v>278</v>
      </c>
      <c r="G442" s="258"/>
      <c r="H442" s="261">
        <v>18.370000000000001</v>
      </c>
      <c r="I442" s="262"/>
      <c r="J442" s="258"/>
      <c r="K442" s="258"/>
      <c r="L442" s="263"/>
      <c r="M442" s="264"/>
      <c r="N442" s="265"/>
      <c r="O442" s="265"/>
      <c r="P442" s="265"/>
      <c r="Q442" s="265"/>
      <c r="R442" s="265"/>
      <c r="S442" s="265"/>
      <c r="T442" s="266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67" t="s">
        <v>272</v>
      </c>
      <c r="AU442" s="267" t="s">
        <v>84</v>
      </c>
      <c r="AV442" s="15" t="s">
        <v>268</v>
      </c>
      <c r="AW442" s="15" t="s">
        <v>34</v>
      </c>
      <c r="AX442" s="15" t="s">
        <v>82</v>
      </c>
      <c r="AY442" s="267" t="s">
        <v>262</v>
      </c>
    </row>
    <row r="443" s="2" customFormat="1" ht="24.15" customHeight="1">
      <c r="A443" s="40"/>
      <c r="B443" s="41"/>
      <c r="C443" s="217" t="s">
        <v>570</v>
      </c>
      <c r="D443" s="217" t="s">
        <v>264</v>
      </c>
      <c r="E443" s="218" t="s">
        <v>571</v>
      </c>
      <c r="F443" s="219" t="s">
        <v>572</v>
      </c>
      <c r="G443" s="220" t="s">
        <v>116</v>
      </c>
      <c r="H443" s="221">
        <v>18.370000000000001</v>
      </c>
      <c r="I443" s="222"/>
      <c r="J443" s="223">
        <f>ROUND(I443*H443,2)</f>
        <v>0</v>
      </c>
      <c r="K443" s="219" t="s">
        <v>267</v>
      </c>
      <c r="L443" s="46"/>
      <c r="M443" s="224" t="s">
        <v>19</v>
      </c>
      <c r="N443" s="225" t="s">
        <v>46</v>
      </c>
      <c r="O443" s="86"/>
      <c r="P443" s="226">
        <f>O443*H443</f>
        <v>0</v>
      </c>
      <c r="Q443" s="226">
        <v>0.0050600000000000003</v>
      </c>
      <c r="R443" s="226">
        <f>Q443*H443</f>
        <v>0.092952200000000013</v>
      </c>
      <c r="S443" s="226">
        <v>0</v>
      </c>
      <c r="T443" s="227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28" t="s">
        <v>268</v>
      </c>
      <c r="AT443" s="228" t="s">
        <v>264</v>
      </c>
      <c r="AU443" s="228" t="s">
        <v>84</v>
      </c>
      <c r="AY443" s="19" t="s">
        <v>262</v>
      </c>
      <c r="BE443" s="229">
        <f>IF(N443="základní",J443,0)</f>
        <v>0</v>
      </c>
      <c r="BF443" s="229">
        <f>IF(N443="snížená",J443,0)</f>
        <v>0</v>
      </c>
      <c r="BG443" s="229">
        <f>IF(N443="zákl. přenesená",J443,0)</f>
        <v>0</v>
      </c>
      <c r="BH443" s="229">
        <f>IF(N443="sníž. přenesená",J443,0)</f>
        <v>0</v>
      </c>
      <c r="BI443" s="229">
        <f>IF(N443="nulová",J443,0)</f>
        <v>0</v>
      </c>
      <c r="BJ443" s="19" t="s">
        <v>82</v>
      </c>
      <c r="BK443" s="229">
        <f>ROUND(I443*H443,2)</f>
        <v>0</v>
      </c>
      <c r="BL443" s="19" t="s">
        <v>268</v>
      </c>
      <c r="BM443" s="228" t="s">
        <v>573</v>
      </c>
    </row>
    <row r="444" s="2" customFormat="1">
      <c r="A444" s="40"/>
      <c r="B444" s="41"/>
      <c r="C444" s="42"/>
      <c r="D444" s="230" t="s">
        <v>270</v>
      </c>
      <c r="E444" s="42"/>
      <c r="F444" s="231" t="s">
        <v>574</v>
      </c>
      <c r="G444" s="42"/>
      <c r="H444" s="42"/>
      <c r="I444" s="232"/>
      <c r="J444" s="42"/>
      <c r="K444" s="42"/>
      <c r="L444" s="46"/>
      <c r="M444" s="233"/>
      <c r="N444" s="234"/>
      <c r="O444" s="86"/>
      <c r="P444" s="86"/>
      <c r="Q444" s="86"/>
      <c r="R444" s="86"/>
      <c r="S444" s="86"/>
      <c r="T444" s="87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T444" s="19" t="s">
        <v>270</v>
      </c>
      <c r="AU444" s="19" t="s">
        <v>84</v>
      </c>
    </row>
    <row r="445" s="13" customFormat="1">
      <c r="A445" s="13"/>
      <c r="B445" s="235"/>
      <c r="C445" s="236"/>
      <c r="D445" s="237" t="s">
        <v>272</v>
      </c>
      <c r="E445" s="238" t="s">
        <v>19</v>
      </c>
      <c r="F445" s="239" t="s">
        <v>273</v>
      </c>
      <c r="G445" s="236"/>
      <c r="H445" s="238" t="s">
        <v>19</v>
      </c>
      <c r="I445" s="240"/>
      <c r="J445" s="236"/>
      <c r="K445" s="236"/>
      <c r="L445" s="241"/>
      <c r="M445" s="242"/>
      <c r="N445" s="243"/>
      <c r="O445" s="243"/>
      <c r="P445" s="243"/>
      <c r="Q445" s="243"/>
      <c r="R445" s="243"/>
      <c r="S445" s="243"/>
      <c r="T445" s="244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5" t="s">
        <v>272</v>
      </c>
      <c r="AU445" s="245" t="s">
        <v>84</v>
      </c>
      <c r="AV445" s="13" t="s">
        <v>82</v>
      </c>
      <c r="AW445" s="13" t="s">
        <v>34</v>
      </c>
      <c r="AX445" s="13" t="s">
        <v>75</v>
      </c>
      <c r="AY445" s="245" t="s">
        <v>262</v>
      </c>
    </row>
    <row r="446" s="13" customFormat="1">
      <c r="A446" s="13"/>
      <c r="B446" s="235"/>
      <c r="C446" s="236"/>
      <c r="D446" s="237" t="s">
        <v>272</v>
      </c>
      <c r="E446" s="238" t="s">
        <v>19</v>
      </c>
      <c r="F446" s="239" t="s">
        <v>334</v>
      </c>
      <c r="G446" s="236"/>
      <c r="H446" s="238" t="s">
        <v>19</v>
      </c>
      <c r="I446" s="240"/>
      <c r="J446" s="236"/>
      <c r="K446" s="236"/>
      <c r="L446" s="241"/>
      <c r="M446" s="242"/>
      <c r="N446" s="243"/>
      <c r="O446" s="243"/>
      <c r="P446" s="243"/>
      <c r="Q446" s="243"/>
      <c r="R446" s="243"/>
      <c r="S446" s="243"/>
      <c r="T446" s="244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5" t="s">
        <v>272</v>
      </c>
      <c r="AU446" s="245" t="s">
        <v>84</v>
      </c>
      <c r="AV446" s="13" t="s">
        <v>82</v>
      </c>
      <c r="AW446" s="13" t="s">
        <v>34</v>
      </c>
      <c r="AX446" s="13" t="s">
        <v>75</v>
      </c>
      <c r="AY446" s="245" t="s">
        <v>262</v>
      </c>
    </row>
    <row r="447" s="13" customFormat="1">
      <c r="A447" s="13"/>
      <c r="B447" s="235"/>
      <c r="C447" s="236"/>
      <c r="D447" s="237" t="s">
        <v>272</v>
      </c>
      <c r="E447" s="238" t="s">
        <v>19</v>
      </c>
      <c r="F447" s="239" t="s">
        <v>575</v>
      </c>
      <c r="G447" s="236"/>
      <c r="H447" s="238" t="s">
        <v>19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5" t="s">
        <v>272</v>
      </c>
      <c r="AU447" s="245" t="s">
        <v>84</v>
      </c>
      <c r="AV447" s="13" t="s">
        <v>82</v>
      </c>
      <c r="AW447" s="13" t="s">
        <v>34</v>
      </c>
      <c r="AX447" s="13" t="s">
        <v>75</v>
      </c>
      <c r="AY447" s="245" t="s">
        <v>262</v>
      </c>
    </row>
    <row r="448" s="13" customFormat="1">
      <c r="A448" s="13"/>
      <c r="B448" s="235"/>
      <c r="C448" s="236"/>
      <c r="D448" s="237" t="s">
        <v>272</v>
      </c>
      <c r="E448" s="238" t="s">
        <v>19</v>
      </c>
      <c r="F448" s="239" t="s">
        <v>420</v>
      </c>
      <c r="G448" s="236"/>
      <c r="H448" s="238" t="s">
        <v>19</v>
      </c>
      <c r="I448" s="240"/>
      <c r="J448" s="236"/>
      <c r="K448" s="236"/>
      <c r="L448" s="241"/>
      <c r="M448" s="242"/>
      <c r="N448" s="243"/>
      <c r="O448" s="243"/>
      <c r="P448" s="243"/>
      <c r="Q448" s="243"/>
      <c r="R448" s="243"/>
      <c r="S448" s="243"/>
      <c r="T448" s="244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5" t="s">
        <v>272</v>
      </c>
      <c r="AU448" s="245" t="s">
        <v>84</v>
      </c>
      <c r="AV448" s="13" t="s">
        <v>82</v>
      </c>
      <c r="AW448" s="13" t="s">
        <v>34</v>
      </c>
      <c r="AX448" s="13" t="s">
        <v>75</v>
      </c>
      <c r="AY448" s="245" t="s">
        <v>262</v>
      </c>
    </row>
    <row r="449" s="14" customFormat="1">
      <c r="A449" s="14"/>
      <c r="B449" s="246"/>
      <c r="C449" s="247"/>
      <c r="D449" s="237" t="s">
        <v>272</v>
      </c>
      <c r="E449" s="248" t="s">
        <v>19</v>
      </c>
      <c r="F449" s="249" t="s">
        <v>468</v>
      </c>
      <c r="G449" s="247"/>
      <c r="H449" s="250">
        <v>18.370000000000001</v>
      </c>
      <c r="I449" s="251"/>
      <c r="J449" s="247"/>
      <c r="K449" s="247"/>
      <c r="L449" s="252"/>
      <c r="M449" s="253"/>
      <c r="N449" s="254"/>
      <c r="O449" s="254"/>
      <c r="P449" s="254"/>
      <c r="Q449" s="254"/>
      <c r="R449" s="254"/>
      <c r="S449" s="254"/>
      <c r="T449" s="255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6" t="s">
        <v>272</v>
      </c>
      <c r="AU449" s="256" t="s">
        <v>84</v>
      </c>
      <c r="AV449" s="14" t="s">
        <v>84</v>
      </c>
      <c r="AW449" s="14" t="s">
        <v>34</v>
      </c>
      <c r="AX449" s="14" t="s">
        <v>75</v>
      </c>
      <c r="AY449" s="256" t="s">
        <v>262</v>
      </c>
    </row>
    <row r="450" s="15" customFormat="1">
      <c r="A450" s="15"/>
      <c r="B450" s="257"/>
      <c r="C450" s="258"/>
      <c r="D450" s="237" t="s">
        <v>272</v>
      </c>
      <c r="E450" s="259" t="s">
        <v>19</v>
      </c>
      <c r="F450" s="260" t="s">
        <v>278</v>
      </c>
      <c r="G450" s="258"/>
      <c r="H450" s="261">
        <v>18.370000000000001</v>
      </c>
      <c r="I450" s="262"/>
      <c r="J450" s="258"/>
      <c r="K450" s="258"/>
      <c r="L450" s="263"/>
      <c r="M450" s="264"/>
      <c r="N450" s="265"/>
      <c r="O450" s="265"/>
      <c r="P450" s="265"/>
      <c r="Q450" s="265"/>
      <c r="R450" s="265"/>
      <c r="S450" s="265"/>
      <c r="T450" s="266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67" t="s">
        <v>272</v>
      </c>
      <c r="AU450" s="267" t="s">
        <v>84</v>
      </c>
      <c r="AV450" s="15" t="s">
        <v>268</v>
      </c>
      <c r="AW450" s="15" t="s">
        <v>34</v>
      </c>
      <c r="AX450" s="15" t="s">
        <v>82</v>
      </c>
      <c r="AY450" s="267" t="s">
        <v>262</v>
      </c>
    </row>
    <row r="451" s="2" customFormat="1" ht="16.5" customHeight="1">
      <c r="A451" s="40"/>
      <c r="B451" s="41"/>
      <c r="C451" s="217" t="s">
        <v>576</v>
      </c>
      <c r="D451" s="217" t="s">
        <v>264</v>
      </c>
      <c r="E451" s="218" t="s">
        <v>577</v>
      </c>
      <c r="F451" s="219" t="s">
        <v>578</v>
      </c>
      <c r="G451" s="220" t="s">
        <v>116</v>
      </c>
      <c r="H451" s="221">
        <v>311.62799999999999</v>
      </c>
      <c r="I451" s="222"/>
      <c r="J451" s="223">
        <f>ROUND(I451*H451,2)</f>
        <v>0</v>
      </c>
      <c r="K451" s="219" t="s">
        <v>267</v>
      </c>
      <c r="L451" s="46"/>
      <c r="M451" s="224" t="s">
        <v>19</v>
      </c>
      <c r="N451" s="225" t="s">
        <v>46</v>
      </c>
      <c r="O451" s="86"/>
      <c r="P451" s="226">
        <f>O451*H451</f>
        <v>0</v>
      </c>
      <c r="Q451" s="226">
        <v>0.000263</v>
      </c>
      <c r="R451" s="226">
        <f>Q451*H451</f>
        <v>0.081958164</v>
      </c>
      <c r="S451" s="226">
        <v>0</v>
      </c>
      <c r="T451" s="227">
        <f>S451*H451</f>
        <v>0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28" t="s">
        <v>268</v>
      </c>
      <c r="AT451" s="228" t="s">
        <v>264</v>
      </c>
      <c r="AU451" s="228" t="s">
        <v>84</v>
      </c>
      <c r="AY451" s="19" t="s">
        <v>262</v>
      </c>
      <c r="BE451" s="229">
        <f>IF(N451="základní",J451,0)</f>
        <v>0</v>
      </c>
      <c r="BF451" s="229">
        <f>IF(N451="snížená",J451,0)</f>
        <v>0</v>
      </c>
      <c r="BG451" s="229">
        <f>IF(N451="zákl. přenesená",J451,0)</f>
        <v>0</v>
      </c>
      <c r="BH451" s="229">
        <f>IF(N451="sníž. přenesená",J451,0)</f>
        <v>0</v>
      </c>
      <c r="BI451" s="229">
        <f>IF(N451="nulová",J451,0)</f>
        <v>0</v>
      </c>
      <c r="BJ451" s="19" t="s">
        <v>82</v>
      </c>
      <c r="BK451" s="229">
        <f>ROUND(I451*H451,2)</f>
        <v>0</v>
      </c>
      <c r="BL451" s="19" t="s">
        <v>268</v>
      </c>
      <c r="BM451" s="228" t="s">
        <v>579</v>
      </c>
    </row>
    <row r="452" s="2" customFormat="1">
      <c r="A452" s="40"/>
      <c r="B452" s="41"/>
      <c r="C452" s="42"/>
      <c r="D452" s="230" t="s">
        <v>270</v>
      </c>
      <c r="E452" s="42"/>
      <c r="F452" s="231" t="s">
        <v>580</v>
      </c>
      <c r="G452" s="42"/>
      <c r="H452" s="42"/>
      <c r="I452" s="232"/>
      <c r="J452" s="42"/>
      <c r="K452" s="42"/>
      <c r="L452" s="46"/>
      <c r="M452" s="233"/>
      <c r="N452" s="234"/>
      <c r="O452" s="86"/>
      <c r="P452" s="86"/>
      <c r="Q452" s="86"/>
      <c r="R452" s="86"/>
      <c r="S452" s="86"/>
      <c r="T452" s="87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T452" s="19" t="s">
        <v>270</v>
      </c>
      <c r="AU452" s="19" t="s">
        <v>84</v>
      </c>
    </row>
    <row r="453" s="14" customFormat="1">
      <c r="A453" s="14"/>
      <c r="B453" s="246"/>
      <c r="C453" s="247"/>
      <c r="D453" s="237" t="s">
        <v>272</v>
      </c>
      <c r="E453" s="248" t="s">
        <v>19</v>
      </c>
      <c r="F453" s="249" t="s">
        <v>143</v>
      </c>
      <c r="G453" s="247"/>
      <c r="H453" s="250">
        <v>243.06800000000001</v>
      </c>
      <c r="I453" s="251"/>
      <c r="J453" s="247"/>
      <c r="K453" s="247"/>
      <c r="L453" s="252"/>
      <c r="M453" s="253"/>
      <c r="N453" s="254"/>
      <c r="O453" s="254"/>
      <c r="P453" s="254"/>
      <c r="Q453" s="254"/>
      <c r="R453" s="254"/>
      <c r="S453" s="254"/>
      <c r="T453" s="255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6" t="s">
        <v>272</v>
      </c>
      <c r="AU453" s="256" t="s">
        <v>84</v>
      </c>
      <c r="AV453" s="14" t="s">
        <v>84</v>
      </c>
      <c r="AW453" s="14" t="s">
        <v>34</v>
      </c>
      <c r="AX453" s="14" t="s">
        <v>75</v>
      </c>
      <c r="AY453" s="256" t="s">
        <v>262</v>
      </c>
    </row>
    <row r="454" s="14" customFormat="1">
      <c r="A454" s="14"/>
      <c r="B454" s="246"/>
      <c r="C454" s="247"/>
      <c r="D454" s="237" t="s">
        <v>272</v>
      </c>
      <c r="E454" s="248" t="s">
        <v>19</v>
      </c>
      <c r="F454" s="249" t="s">
        <v>159</v>
      </c>
      <c r="G454" s="247"/>
      <c r="H454" s="250">
        <v>45.719999999999999</v>
      </c>
      <c r="I454" s="251"/>
      <c r="J454" s="247"/>
      <c r="K454" s="247"/>
      <c r="L454" s="252"/>
      <c r="M454" s="253"/>
      <c r="N454" s="254"/>
      <c r="O454" s="254"/>
      <c r="P454" s="254"/>
      <c r="Q454" s="254"/>
      <c r="R454" s="254"/>
      <c r="S454" s="254"/>
      <c r="T454" s="255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6" t="s">
        <v>272</v>
      </c>
      <c r="AU454" s="256" t="s">
        <v>84</v>
      </c>
      <c r="AV454" s="14" t="s">
        <v>84</v>
      </c>
      <c r="AW454" s="14" t="s">
        <v>34</v>
      </c>
      <c r="AX454" s="14" t="s">
        <v>75</v>
      </c>
      <c r="AY454" s="256" t="s">
        <v>262</v>
      </c>
    </row>
    <row r="455" s="14" customFormat="1">
      <c r="A455" s="14"/>
      <c r="B455" s="246"/>
      <c r="C455" s="247"/>
      <c r="D455" s="237" t="s">
        <v>272</v>
      </c>
      <c r="E455" s="248" t="s">
        <v>19</v>
      </c>
      <c r="F455" s="249" t="s">
        <v>581</v>
      </c>
      <c r="G455" s="247"/>
      <c r="H455" s="250">
        <v>22.84</v>
      </c>
      <c r="I455" s="251"/>
      <c r="J455" s="247"/>
      <c r="K455" s="247"/>
      <c r="L455" s="252"/>
      <c r="M455" s="253"/>
      <c r="N455" s="254"/>
      <c r="O455" s="254"/>
      <c r="P455" s="254"/>
      <c r="Q455" s="254"/>
      <c r="R455" s="254"/>
      <c r="S455" s="254"/>
      <c r="T455" s="255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6" t="s">
        <v>272</v>
      </c>
      <c r="AU455" s="256" t="s">
        <v>84</v>
      </c>
      <c r="AV455" s="14" t="s">
        <v>84</v>
      </c>
      <c r="AW455" s="14" t="s">
        <v>34</v>
      </c>
      <c r="AX455" s="14" t="s">
        <v>75</v>
      </c>
      <c r="AY455" s="256" t="s">
        <v>262</v>
      </c>
    </row>
    <row r="456" s="15" customFormat="1">
      <c r="A456" s="15"/>
      <c r="B456" s="257"/>
      <c r="C456" s="258"/>
      <c r="D456" s="237" t="s">
        <v>272</v>
      </c>
      <c r="E456" s="259" t="s">
        <v>19</v>
      </c>
      <c r="F456" s="260" t="s">
        <v>278</v>
      </c>
      <c r="G456" s="258"/>
      <c r="H456" s="261">
        <v>311.62799999999999</v>
      </c>
      <c r="I456" s="262"/>
      <c r="J456" s="258"/>
      <c r="K456" s="258"/>
      <c r="L456" s="263"/>
      <c r="M456" s="264"/>
      <c r="N456" s="265"/>
      <c r="O456" s="265"/>
      <c r="P456" s="265"/>
      <c r="Q456" s="265"/>
      <c r="R456" s="265"/>
      <c r="S456" s="265"/>
      <c r="T456" s="266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T456" s="267" t="s">
        <v>272</v>
      </c>
      <c r="AU456" s="267" t="s">
        <v>84</v>
      </c>
      <c r="AV456" s="15" t="s">
        <v>268</v>
      </c>
      <c r="AW456" s="15" t="s">
        <v>34</v>
      </c>
      <c r="AX456" s="15" t="s">
        <v>82</v>
      </c>
      <c r="AY456" s="267" t="s">
        <v>262</v>
      </c>
    </row>
    <row r="457" s="2" customFormat="1" ht="16.5" customHeight="1">
      <c r="A457" s="40"/>
      <c r="B457" s="41"/>
      <c r="C457" s="217" t="s">
        <v>582</v>
      </c>
      <c r="D457" s="217" t="s">
        <v>264</v>
      </c>
      <c r="E457" s="218" t="s">
        <v>583</v>
      </c>
      <c r="F457" s="219" t="s">
        <v>584</v>
      </c>
      <c r="G457" s="220" t="s">
        <v>116</v>
      </c>
      <c r="H457" s="221">
        <v>265.90800000000002</v>
      </c>
      <c r="I457" s="222"/>
      <c r="J457" s="223">
        <f>ROUND(I457*H457,2)</f>
        <v>0</v>
      </c>
      <c r="K457" s="219" t="s">
        <v>267</v>
      </c>
      <c r="L457" s="46"/>
      <c r="M457" s="224" t="s">
        <v>19</v>
      </c>
      <c r="N457" s="225" t="s">
        <v>46</v>
      </c>
      <c r="O457" s="86"/>
      <c r="P457" s="226">
        <f>O457*H457</f>
        <v>0</v>
      </c>
      <c r="Q457" s="226">
        <v>0.00025000000000000001</v>
      </c>
      <c r="R457" s="226">
        <f>Q457*H457</f>
        <v>0.066477000000000008</v>
      </c>
      <c r="S457" s="226">
        <v>0</v>
      </c>
      <c r="T457" s="227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28" t="s">
        <v>268</v>
      </c>
      <c r="AT457" s="228" t="s">
        <v>264</v>
      </c>
      <c r="AU457" s="228" t="s">
        <v>84</v>
      </c>
      <c r="AY457" s="19" t="s">
        <v>262</v>
      </c>
      <c r="BE457" s="229">
        <f>IF(N457="základní",J457,0)</f>
        <v>0</v>
      </c>
      <c r="BF457" s="229">
        <f>IF(N457="snížená",J457,0)</f>
        <v>0</v>
      </c>
      <c r="BG457" s="229">
        <f>IF(N457="zákl. přenesená",J457,0)</f>
        <v>0</v>
      </c>
      <c r="BH457" s="229">
        <f>IF(N457="sníž. přenesená",J457,0)</f>
        <v>0</v>
      </c>
      <c r="BI457" s="229">
        <f>IF(N457="nulová",J457,0)</f>
        <v>0</v>
      </c>
      <c r="BJ457" s="19" t="s">
        <v>82</v>
      </c>
      <c r="BK457" s="229">
        <f>ROUND(I457*H457,2)</f>
        <v>0</v>
      </c>
      <c r="BL457" s="19" t="s">
        <v>268</v>
      </c>
      <c r="BM457" s="228" t="s">
        <v>585</v>
      </c>
    </row>
    <row r="458" s="2" customFormat="1">
      <c r="A458" s="40"/>
      <c r="B458" s="41"/>
      <c r="C458" s="42"/>
      <c r="D458" s="230" t="s">
        <v>270</v>
      </c>
      <c r="E458" s="42"/>
      <c r="F458" s="231" t="s">
        <v>586</v>
      </c>
      <c r="G458" s="42"/>
      <c r="H458" s="42"/>
      <c r="I458" s="232"/>
      <c r="J458" s="42"/>
      <c r="K458" s="42"/>
      <c r="L458" s="46"/>
      <c r="M458" s="233"/>
      <c r="N458" s="234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9" t="s">
        <v>270</v>
      </c>
      <c r="AU458" s="19" t="s">
        <v>84</v>
      </c>
    </row>
    <row r="459" s="14" customFormat="1">
      <c r="A459" s="14"/>
      <c r="B459" s="246"/>
      <c r="C459" s="247"/>
      <c r="D459" s="237" t="s">
        <v>272</v>
      </c>
      <c r="E459" s="248" t="s">
        <v>19</v>
      </c>
      <c r="F459" s="249" t="s">
        <v>143</v>
      </c>
      <c r="G459" s="247"/>
      <c r="H459" s="250">
        <v>243.06800000000001</v>
      </c>
      <c r="I459" s="251"/>
      <c r="J459" s="247"/>
      <c r="K459" s="247"/>
      <c r="L459" s="252"/>
      <c r="M459" s="253"/>
      <c r="N459" s="254"/>
      <c r="O459" s="254"/>
      <c r="P459" s="254"/>
      <c r="Q459" s="254"/>
      <c r="R459" s="254"/>
      <c r="S459" s="254"/>
      <c r="T459" s="255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6" t="s">
        <v>272</v>
      </c>
      <c r="AU459" s="256" t="s">
        <v>84</v>
      </c>
      <c r="AV459" s="14" t="s">
        <v>84</v>
      </c>
      <c r="AW459" s="14" t="s">
        <v>34</v>
      </c>
      <c r="AX459" s="14" t="s">
        <v>75</v>
      </c>
      <c r="AY459" s="256" t="s">
        <v>262</v>
      </c>
    </row>
    <row r="460" s="14" customFormat="1">
      <c r="A460" s="14"/>
      <c r="B460" s="246"/>
      <c r="C460" s="247"/>
      <c r="D460" s="237" t="s">
        <v>272</v>
      </c>
      <c r="E460" s="248" t="s">
        <v>19</v>
      </c>
      <c r="F460" s="249" t="s">
        <v>581</v>
      </c>
      <c r="G460" s="247"/>
      <c r="H460" s="250">
        <v>22.84</v>
      </c>
      <c r="I460" s="251"/>
      <c r="J460" s="247"/>
      <c r="K460" s="247"/>
      <c r="L460" s="252"/>
      <c r="M460" s="253"/>
      <c r="N460" s="254"/>
      <c r="O460" s="254"/>
      <c r="P460" s="254"/>
      <c r="Q460" s="254"/>
      <c r="R460" s="254"/>
      <c r="S460" s="254"/>
      <c r="T460" s="255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56" t="s">
        <v>272</v>
      </c>
      <c r="AU460" s="256" t="s">
        <v>84</v>
      </c>
      <c r="AV460" s="14" t="s">
        <v>84</v>
      </c>
      <c r="AW460" s="14" t="s">
        <v>34</v>
      </c>
      <c r="AX460" s="14" t="s">
        <v>75</v>
      </c>
      <c r="AY460" s="256" t="s">
        <v>262</v>
      </c>
    </row>
    <row r="461" s="15" customFormat="1">
      <c r="A461" s="15"/>
      <c r="B461" s="257"/>
      <c r="C461" s="258"/>
      <c r="D461" s="237" t="s">
        <v>272</v>
      </c>
      <c r="E461" s="259" t="s">
        <v>19</v>
      </c>
      <c r="F461" s="260" t="s">
        <v>278</v>
      </c>
      <c r="G461" s="258"/>
      <c r="H461" s="261">
        <v>265.90800000000002</v>
      </c>
      <c r="I461" s="262"/>
      <c r="J461" s="258"/>
      <c r="K461" s="258"/>
      <c r="L461" s="263"/>
      <c r="M461" s="264"/>
      <c r="N461" s="265"/>
      <c r="O461" s="265"/>
      <c r="P461" s="265"/>
      <c r="Q461" s="265"/>
      <c r="R461" s="265"/>
      <c r="S461" s="265"/>
      <c r="T461" s="266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67" t="s">
        <v>272</v>
      </c>
      <c r="AU461" s="267" t="s">
        <v>84</v>
      </c>
      <c r="AV461" s="15" t="s">
        <v>268</v>
      </c>
      <c r="AW461" s="15" t="s">
        <v>34</v>
      </c>
      <c r="AX461" s="15" t="s">
        <v>82</v>
      </c>
      <c r="AY461" s="267" t="s">
        <v>262</v>
      </c>
    </row>
    <row r="462" s="2" customFormat="1" ht="16.5" customHeight="1">
      <c r="A462" s="40"/>
      <c r="B462" s="41"/>
      <c r="C462" s="217" t="s">
        <v>587</v>
      </c>
      <c r="D462" s="217" t="s">
        <v>264</v>
      </c>
      <c r="E462" s="218" t="s">
        <v>588</v>
      </c>
      <c r="F462" s="219" t="s">
        <v>589</v>
      </c>
      <c r="G462" s="220" t="s">
        <v>116</v>
      </c>
      <c r="H462" s="221">
        <v>22.859999999999999</v>
      </c>
      <c r="I462" s="222"/>
      <c r="J462" s="223">
        <f>ROUND(I462*H462,2)</f>
        <v>0</v>
      </c>
      <c r="K462" s="219" t="s">
        <v>267</v>
      </c>
      <c r="L462" s="46"/>
      <c r="M462" s="224" t="s">
        <v>19</v>
      </c>
      <c r="N462" s="225" t="s">
        <v>46</v>
      </c>
      <c r="O462" s="86"/>
      <c r="P462" s="226">
        <f>O462*H462</f>
        <v>0</v>
      </c>
      <c r="Q462" s="226">
        <v>0.00020000000000000001</v>
      </c>
      <c r="R462" s="226">
        <f>Q462*H462</f>
        <v>0.0045719999999999997</v>
      </c>
      <c r="S462" s="226">
        <v>0</v>
      </c>
      <c r="T462" s="227">
        <f>S462*H462</f>
        <v>0</v>
      </c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R462" s="228" t="s">
        <v>268</v>
      </c>
      <c r="AT462" s="228" t="s">
        <v>264</v>
      </c>
      <c r="AU462" s="228" t="s">
        <v>84</v>
      </c>
      <c r="AY462" s="19" t="s">
        <v>262</v>
      </c>
      <c r="BE462" s="229">
        <f>IF(N462="základní",J462,0)</f>
        <v>0</v>
      </c>
      <c r="BF462" s="229">
        <f>IF(N462="snížená",J462,0)</f>
        <v>0</v>
      </c>
      <c r="BG462" s="229">
        <f>IF(N462="zákl. přenesená",J462,0)</f>
        <v>0</v>
      </c>
      <c r="BH462" s="229">
        <f>IF(N462="sníž. přenesená",J462,0)</f>
        <v>0</v>
      </c>
      <c r="BI462" s="229">
        <f>IF(N462="nulová",J462,0)</f>
        <v>0</v>
      </c>
      <c r="BJ462" s="19" t="s">
        <v>82</v>
      </c>
      <c r="BK462" s="229">
        <f>ROUND(I462*H462,2)</f>
        <v>0</v>
      </c>
      <c r="BL462" s="19" t="s">
        <v>268</v>
      </c>
      <c r="BM462" s="228" t="s">
        <v>590</v>
      </c>
    </row>
    <row r="463" s="2" customFormat="1">
      <c r="A463" s="40"/>
      <c r="B463" s="41"/>
      <c r="C463" s="42"/>
      <c r="D463" s="230" t="s">
        <v>270</v>
      </c>
      <c r="E463" s="42"/>
      <c r="F463" s="231" t="s">
        <v>591</v>
      </c>
      <c r="G463" s="42"/>
      <c r="H463" s="42"/>
      <c r="I463" s="232"/>
      <c r="J463" s="42"/>
      <c r="K463" s="42"/>
      <c r="L463" s="46"/>
      <c r="M463" s="233"/>
      <c r="N463" s="234"/>
      <c r="O463" s="86"/>
      <c r="P463" s="86"/>
      <c r="Q463" s="86"/>
      <c r="R463" s="86"/>
      <c r="S463" s="86"/>
      <c r="T463" s="87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T463" s="19" t="s">
        <v>270</v>
      </c>
      <c r="AU463" s="19" t="s">
        <v>84</v>
      </c>
    </row>
    <row r="464" s="13" customFormat="1">
      <c r="A464" s="13"/>
      <c r="B464" s="235"/>
      <c r="C464" s="236"/>
      <c r="D464" s="237" t="s">
        <v>272</v>
      </c>
      <c r="E464" s="238" t="s">
        <v>19</v>
      </c>
      <c r="F464" s="239" t="s">
        <v>273</v>
      </c>
      <c r="G464" s="236"/>
      <c r="H464" s="238" t="s">
        <v>19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5" t="s">
        <v>272</v>
      </c>
      <c r="AU464" s="245" t="s">
        <v>84</v>
      </c>
      <c r="AV464" s="13" t="s">
        <v>82</v>
      </c>
      <c r="AW464" s="13" t="s">
        <v>34</v>
      </c>
      <c r="AX464" s="13" t="s">
        <v>75</v>
      </c>
      <c r="AY464" s="245" t="s">
        <v>262</v>
      </c>
    </row>
    <row r="465" s="13" customFormat="1">
      <c r="A465" s="13"/>
      <c r="B465" s="235"/>
      <c r="C465" s="236"/>
      <c r="D465" s="237" t="s">
        <v>272</v>
      </c>
      <c r="E465" s="238" t="s">
        <v>19</v>
      </c>
      <c r="F465" s="239" t="s">
        <v>592</v>
      </c>
      <c r="G465" s="236"/>
      <c r="H465" s="238" t="s">
        <v>19</v>
      </c>
      <c r="I465" s="240"/>
      <c r="J465" s="236"/>
      <c r="K465" s="236"/>
      <c r="L465" s="241"/>
      <c r="M465" s="242"/>
      <c r="N465" s="243"/>
      <c r="O465" s="243"/>
      <c r="P465" s="243"/>
      <c r="Q465" s="243"/>
      <c r="R465" s="243"/>
      <c r="S465" s="243"/>
      <c r="T465" s="244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5" t="s">
        <v>272</v>
      </c>
      <c r="AU465" s="245" t="s">
        <v>84</v>
      </c>
      <c r="AV465" s="13" t="s">
        <v>82</v>
      </c>
      <c r="AW465" s="13" t="s">
        <v>34</v>
      </c>
      <c r="AX465" s="13" t="s">
        <v>75</v>
      </c>
      <c r="AY465" s="245" t="s">
        <v>262</v>
      </c>
    </row>
    <row r="466" s="13" customFormat="1">
      <c r="A466" s="13"/>
      <c r="B466" s="235"/>
      <c r="C466" s="236"/>
      <c r="D466" s="237" t="s">
        <v>272</v>
      </c>
      <c r="E466" s="238" t="s">
        <v>19</v>
      </c>
      <c r="F466" s="239" t="s">
        <v>593</v>
      </c>
      <c r="G466" s="236"/>
      <c r="H466" s="238" t="s">
        <v>19</v>
      </c>
      <c r="I466" s="240"/>
      <c r="J466" s="236"/>
      <c r="K466" s="236"/>
      <c r="L466" s="241"/>
      <c r="M466" s="242"/>
      <c r="N466" s="243"/>
      <c r="O466" s="243"/>
      <c r="P466" s="243"/>
      <c r="Q466" s="243"/>
      <c r="R466" s="243"/>
      <c r="S466" s="243"/>
      <c r="T466" s="24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5" t="s">
        <v>272</v>
      </c>
      <c r="AU466" s="245" t="s">
        <v>84</v>
      </c>
      <c r="AV466" s="13" t="s">
        <v>82</v>
      </c>
      <c r="AW466" s="13" t="s">
        <v>34</v>
      </c>
      <c r="AX466" s="13" t="s">
        <v>75</v>
      </c>
      <c r="AY466" s="245" t="s">
        <v>262</v>
      </c>
    </row>
    <row r="467" s="13" customFormat="1">
      <c r="A467" s="13"/>
      <c r="B467" s="235"/>
      <c r="C467" s="236"/>
      <c r="D467" s="237" t="s">
        <v>272</v>
      </c>
      <c r="E467" s="238" t="s">
        <v>19</v>
      </c>
      <c r="F467" s="239" t="s">
        <v>594</v>
      </c>
      <c r="G467" s="236"/>
      <c r="H467" s="238" t="s">
        <v>19</v>
      </c>
      <c r="I467" s="240"/>
      <c r="J467" s="236"/>
      <c r="K467" s="236"/>
      <c r="L467" s="241"/>
      <c r="M467" s="242"/>
      <c r="N467" s="243"/>
      <c r="O467" s="243"/>
      <c r="P467" s="243"/>
      <c r="Q467" s="243"/>
      <c r="R467" s="243"/>
      <c r="S467" s="243"/>
      <c r="T467" s="244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5" t="s">
        <v>272</v>
      </c>
      <c r="AU467" s="245" t="s">
        <v>84</v>
      </c>
      <c r="AV467" s="13" t="s">
        <v>82</v>
      </c>
      <c r="AW467" s="13" t="s">
        <v>34</v>
      </c>
      <c r="AX467" s="13" t="s">
        <v>75</v>
      </c>
      <c r="AY467" s="245" t="s">
        <v>262</v>
      </c>
    </row>
    <row r="468" s="14" customFormat="1">
      <c r="A468" s="14"/>
      <c r="B468" s="246"/>
      <c r="C468" s="247"/>
      <c r="D468" s="237" t="s">
        <v>272</v>
      </c>
      <c r="E468" s="248" t="s">
        <v>19</v>
      </c>
      <c r="F468" s="249" t="s">
        <v>595</v>
      </c>
      <c r="G468" s="247"/>
      <c r="H468" s="250">
        <v>22.859999999999999</v>
      </c>
      <c r="I468" s="251"/>
      <c r="J468" s="247"/>
      <c r="K468" s="247"/>
      <c r="L468" s="252"/>
      <c r="M468" s="253"/>
      <c r="N468" s="254"/>
      <c r="O468" s="254"/>
      <c r="P468" s="254"/>
      <c r="Q468" s="254"/>
      <c r="R468" s="254"/>
      <c r="S468" s="254"/>
      <c r="T468" s="255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56" t="s">
        <v>272</v>
      </c>
      <c r="AU468" s="256" t="s">
        <v>84</v>
      </c>
      <c r="AV468" s="14" t="s">
        <v>84</v>
      </c>
      <c r="AW468" s="14" t="s">
        <v>34</v>
      </c>
      <c r="AX468" s="14" t="s">
        <v>75</v>
      </c>
      <c r="AY468" s="256" t="s">
        <v>262</v>
      </c>
    </row>
    <row r="469" s="15" customFormat="1">
      <c r="A469" s="15"/>
      <c r="B469" s="257"/>
      <c r="C469" s="258"/>
      <c r="D469" s="237" t="s">
        <v>272</v>
      </c>
      <c r="E469" s="259" t="s">
        <v>19</v>
      </c>
      <c r="F469" s="260" t="s">
        <v>278</v>
      </c>
      <c r="G469" s="258"/>
      <c r="H469" s="261">
        <v>22.859999999999999</v>
      </c>
      <c r="I469" s="262"/>
      <c r="J469" s="258"/>
      <c r="K469" s="258"/>
      <c r="L469" s="263"/>
      <c r="M469" s="264"/>
      <c r="N469" s="265"/>
      <c r="O469" s="265"/>
      <c r="P469" s="265"/>
      <c r="Q469" s="265"/>
      <c r="R469" s="265"/>
      <c r="S469" s="265"/>
      <c r="T469" s="266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67" t="s">
        <v>272</v>
      </c>
      <c r="AU469" s="267" t="s">
        <v>84</v>
      </c>
      <c r="AV469" s="15" t="s">
        <v>268</v>
      </c>
      <c r="AW469" s="15" t="s">
        <v>34</v>
      </c>
      <c r="AX469" s="15" t="s">
        <v>82</v>
      </c>
      <c r="AY469" s="267" t="s">
        <v>262</v>
      </c>
    </row>
    <row r="470" s="2" customFormat="1" ht="37.8" customHeight="1">
      <c r="A470" s="40"/>
      <c r="B470" s="41"/>
      <c r="C470" s="217" t="s">
        <v>596</v>
      </c>
      <c r="D470" s="217" t="s">
        <v>264</v>
      </c>
      <c r="E470" s="218" t="s">
        <v>597</v>
      </c>
      <c r="F470" s="219" t="s">
        <v>598</v>
      </c>
      <c r="G470" s="220" t="s">
        <v>116</v>
      </c>
      <c r="H470" s="221">
        <v>288.78800000000001</v>
      </c>
      <c r="I470" s="222"/>
      <c r="J470" s="223">
        <f>ROUND(I470*H470,2)</f>
        <v>0</v>
      </c>
      <c r="K470" s="219" t="s">
        <v>267</v>
      </c>
      <c r="L470" s="46"/>
      <c r="M470" s="224" t="s">
        <v>19</v>
      </c>
      <c r="N470" s="225" t="s">
        <v>46</v>
      </c>
      <c r="O470" s="86"/>
      <c r="P470" s="226">
        <f>O470*H470</f>
        <v>0</v>
      </c>
      <c r="Q470" s="226">
        <v>0.0085961600000000003</v>
      </c>
      <c r="R470" s="226">
        <f>Q470*H470</f>
        <v>2.4824678540800003</v>
      </c>
      <c r="S470" s="226">
        <v>0</v>
      </c>
      <c r="T470" s="227">
        <f>S470*H470</f>
        <v>0</v>
      </c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R470" s="228" t="s">
        <v>268</v>
      </c>
      <c r="AT470" s="228" t="s">
        <v>264</v>
      </c>
      <c r="AU470" s="228" t="s">
        <v>84</v>
      </c>
      <c r="AY470" s="19" t="s">
        <v>262</v>
      </c>
      <c r="BE470" s="229">
        <f>IF(N470="základní",J470,0)</f>
        <v>0</v>
      </c>
      <c r="BF470" s="229">
        <f>IF(N470="snížená",J470,0)</f>
        <v>0</v>
      </c>
      <c r="BG470" s="229">
        <f>IF(N470="zákl. přenesená",J470,0)</f>
        <v>0</v>
      </c>
      <c r="BH470" s="229">
        <f>IF(N470="sníž. přenesená",J470,0)</f>
        <v>0</v>
      </c>
      <c r="BI470" s="229">
        <f>IF(N470="nulová",J470,0)</f>
        <v>0</v>
      </c>
      <c r="BJ470" s="19" t="s">
        <v>82</v>
      </c>
      <c r="BK470" s="229">
        <f>ROUND(I470*H470,2)</f>
        <v>0</v>
      </c>
      <c r="BL470" s="19" t="s">
        <v>268</v>
      </c>
      <c r="BM470" s="228" t="s">
        <v>599</v>
      </c>
    </row>
    <row r="471" s="2" customFormat="1">
      <c r="A471" s="40"/>
      <c r="B471" s="41"/>
      <c r="C471" s="42"/>
      <c r="D471" s="230" t="s">
        <v>270</v>
      </c>
      <c r="E471" s="42"/>
      <c r="F471" s="231" t="s">
        <v>600</v>
      </c>
      <c r="G471" s="42"/>
      <c r="H471" s="42"/>
      <c r="I471" s="232"/>
      <c r="J471" s="42"/>
      <c r="K471" s="42"/>
      <c r="L471" s="46"/>
      <c r="M471" s="233"/>
      <c r="N471" s="234"/>
      <c r="O471" s="86"/>
      <c r="P471" s="86"/>
      <c r="Q471" s="86"/>
      <c r="R471" s="86"/>
      <c r="S471" s="86"/>
      <c r="T471" s="87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T471" s="19" t="s">
        <v>270</v>
      </c>
      <c r="AU471" s="19" t="s">
        <v>84</v>
      </c>
    </row>
    <row r="472" s="13" customFormat="1">
      <c r="A472" s="13"/>
      <c r="B472" s="235"/>
      <c r="C472" s="236"/>
      <c r="D472" s="237" t="s">
        <v>272</v>
      </c>
      <c r="E472" s="238" t="s">
        <v>19</v>
      </c>
      <c r="F472" s="239" t="s">
        <v>273</v>
      </c>
      <c r="G472" s="236"/>
      <c r="H472" s="238" t="s">
        <v>19</v>
      </c>
      <c r="I472" s="240"/>
      <c r="J472" s="236"/>
      <c r="K472" s="236"/>
      <c r="L472" s="241"/>
      <c r="M472" s="242"/>
      <c r="N472" s="243"/>
      <c r="O472" s="243"/>
      <c r="P472" s="243"/>
      <c r="Q472" s="243"/>
      <c r="R472" s="243"/>
      <c r="S472" s="243"/>
      <c r="T472" s="244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5" t="s">
        <v>272</v>
      </c>
      <c r="AU472" s="245" t="s">
        <v>84</v>
      </c>
      <c r="AV472" s="13" t="s">
        <v>82</v>
      </c>
      <c r="AW472" s="13" t="s">
        <v>34</v>
      </c>
      <c r="AX472" s="13" t="s">
        <v>75</v>
      </c>
      <c r="AY472" s="245" t="s">
        <v>262</v>
      </c>
    </row>
    <row r="473" s="13" customFormat="1">
      <c r="A473" s="13"/>
      <c r="B473" s="235"/>
      <c r="C473" s="236"/>
      <c r="D473" s="237" t="s">
        <v>272</v>
      </c>
      <c r="E473" s="238" t="s">
        <v>19</v>
      </c>
      <c r="F473" s="239" t="s">
        <v>592</v>
      </c>
      <c r="G473" s="236"/>
      <c r="H473" s="238" t="s">
        <v>19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5" t="s">
        <v>272</v>
      </c>
      <c r="AU473" s="245" t="s">
        <v>84</v>
      </c>
      <c r="AV473" s="13" t="s">
        <v>82</v>
      </c>
      <c r="AW473" s="13" t="s">
        <v>34</v>
      </c>
      <c r="AX473" s="13" t="s">
        <v>75</v>
      </c>
      <c r="AY473" s="245" t="s">
        <v>262</v>
      </c>
    </row>
    <row r="474" s="13" customFormat="1">
      <c r="A474" s="13"/>
      <c r="B474" s="235"/>
      <c r="C474" s="236"/>
      <c r="D474" s="237" t="s">
        <v>272</v>
      </c>
      <c r="E474" s="238" t="s">
        <v>19</v>
      </c>
      <c r="F474" s="239" t="s">
        <v>334</v>
      </c>
      <c r="G474" s="236"/>
      <c r="H474" s="238" t="s">
        <v>19</v>
      </c>
      <c r="I474" s="240"/>
      <c r="J474" s="236"/>
      <c r="K474" s="236"/>
      <c r="L474" s="241"/>
      <c r="M474" s="242"/>
      <c r="N474" s="243"/>
      <c r="O474" s="243"/>
      <c r="P474" s="243"/>
      <c r="Q474" s="243"/>
      <c r="R474" s="243"/>
      <c r="S474" s="243"/>
      <c r="T474" s="244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5" t="s">
        <v>272</v>
      </c>
      <c r="AU474" s="245" t="s">
        <v>84</v>
      </c>
      <c r="AV474" s="13" t="s">
        <v>82</v>
      </c>
      <c r="AW474" s="13" t="s">
        <v>34</v>
      </c>
      <c r="AX474" s="13" t="s">
        <v>75</v>
      </c>
      <c r="AY474" s="245" t="s">
        <v>262</v>
      </c>
    </row>
    <row r="475" s="13" customFormat="1">
      <c r="A475" s="13"/>
      <c r="B475" s="235"/>
      <c r="C475" s="236"/>
      <c r="D475" s="237" t="s">
        <v>272</v>
      </c>
      <c r="E475" s="238" t="s">
        <v>19</v>
      </c>
      <c r="F475" s="239" t="s">
        <v>601</v>
      </c>
      <c r="G475" s="236"/>
      <c r="H475" s="238" t="s">
        <v>19</v>
      </c>
      <c r="I475" s="240"/>
      <c r="J475" s="236"/>
      <c r="K475" s="236"/>
      <c r="L475" s="241"/>
      <c r="M475" s="242"/>
      <c r="N475" s="243"/>
      <c r="O475" s="243"/>
      <c r="P475" s="243"/>
      <c r="Q475" s="243"/>
      <c r="R475" s="243"/>
      <c r="S475" s="243"/>
      <c r="T475" s="244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5" t="s">
        <v>272</v>
      </c>
      <c r="AU475" s="245" t="s">
        <v>84</v>
      </c>
      <c r="AV475" s="13" t="s">
        <v>82</v>
      </c>
      <c r="AW475" s="13" t="s">
        <v>34</v>
      </c>
      <c r="AX475" s="13" t="s">
        <v>75</v>
      </c>
      <c r="AY475" s="245" t="s">
        <v>262</v>
      </c>
    </row>
    <row r="476" s="13" customFormat="1">
      <c r="A476" s="13"/>
      <c r="B476" s="235"/>
      <c r="C476" s="236"/>
      <c r="D476" s="237" t="s">
        <v>272</v>
      </c>
      <c r="E476" s="238" t="s">
        <v>19</v>
      </c>
      <c r="F476" s="239" t="s">
        <v>593</v>
      </c>
      <c r="G476" s="236"/>
      <c r="H476" s="238" t="s">
        <v>19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5" t="s">
        <v>272</v>
      </c>
      <c r="AU476" s="245" t="s">
        <v>84</v>
      </c>
      <c r="AV476" s="13" t="s">
        <v>82</v>
      </c>
      <c r="AW476" s="13" t="s">
        <v>34</v>
      </c>
      <c r="AX476" s="13" t="s">
        <v>75</v>
      </c>
      <c r="AY476" s="245" t="s">
        <v>262</v>
      </c>
    </row>
    <row r="477" s="13" customFormat="1">
      <c r="A477" s="13"/>
      <c r="B477" s="235"/>
      <c r="C477" s="236"/>
      <c r="D477" s="237" t="s">
        <v>272</v>
      </c>
      <c r="E477" s="238" t="s">
        <v>19</v>
      </c>
      <c r="F477" s="239" t="s">
        <v>602</v>
      </c>
      <c r="G477" s="236"/>
      <c r="H477" s="238" t="s">
        <v>19</v>
      </c>
      <c r="I477" s="240"/>
      <c r="J477" s="236"/>
      <c r="K477" s="236"/>
      <c r="L477" s="241"/>
      <c r="M477" s="242"/>
      <c r="N477" s="243"/>
      <c r="O477" s="243"/>
      <c r="P477" s="243"/>
      <c r="Q477" s="243"/>
      <c r="R477" s="243"/>
      <c r="S477" s="243"/>
      <c r="T477" s="244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5" t="s">
        <v>272</v>
      </c>
      <c r="AU477" s="245" t="s">
        <v>84</v>
      </c>
      <c r="AV477" s="13" t="s">
        <v>82</v>
      </c>
      <c r="AW477" s="13" t="s">
        <v>34</v>
      </c>
      <c r="AX477" s="13" t="s">
        <v>75</v>
      </c>
      <c r="AY477" s="245" t="s">
        <v>262</v>
      </c>
    </row>
    <row r="478" s="14" customFormat="1">
      <c r="A478" s="14"/>
      <c r="B478" s="246"/>
      <c r="C478" s="247"/>
      <c r="D478" s="237" t="s">
        <v>272</v>
      </c>
      <c r="E478" s="248" t="s">
        <v>19</v>
      </c>
      <c r="F478" s="249" t="s">
        <v>603</v>
      </c>
      <c r="G478" s="247"/>
      <c r="H478" s="250">
        <v>67.921000000000006</v>
      </c>
      <c r="I478" s="251"/>
      <c r="J478" s="247"/>
      <c r="K478" s="247"/>
      <c r="L478" s="252"/>
      <c r="M478" s="253"/>
      <c r="N478" s="254"/>
      <c r="O478" s="254"/>
      <c r="P478" s="254"/>
      <c r="Q478" s="254"/>
      <c r="R478" s="254"/>
      <c r="S478" s="254"/>
      <c r="T478" s="255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6" t="s">
        <v>272</v>
      </c>
      <c r="AU478" s="256" t="s">
        <v>84</v>
      </c>
      <c r="AV478" s="14" t="s">
        <v>84</v>
      </c>
      <c r="AW478" s="14" t="s">
        <v>34</v>
      </c>
      <c r="AX478" s="14" t="s">
        <v>75</v>
      </c>
      <c r="AY478" s="256" t="s">
        <v>262</v>
      </c>
    </row>
    <row r="479" s="13" customFormat="1">
      <c r="A479" s="13"/>
      <c r="B479" s="235"/>
      <c r="C479" s="236"/>
      <c r="D479" s="237" t="s">
        <v>272</v>
      </c>
      <c r="E479" s="238" t="s">
        <v>19</v>
      </c>
      <c r="F479" s="239" t="s">
        <v>604</v>
      </c>
      <c r="G479" s="236"/>
      <c r="H479" s="238" t="s">
        <v>19</v>
      </c>
      <c r="I479" s="240"/>
      <c r="J479" s="236"/>
      <c r="K479" s="236"/>
      <c r="L479" s="241"/>
      <c r="M479" s="242"/>
      <c r="N479" s="243"/>
      <c r="O479" s="243"/>
      <c r="P479" s="243"/>
      <c r="Q479" s="243"/>
      <c r="R479" s="243"/>
      <c r="S479" s="243"/>
      <c r="T479" s="244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5" t="s">
        <v>272</v>
      </c>
      <c r="AU479" s="245" t="s">
        <v>84</v>
      </c>
      <c r="AV479" s="13" t="s">
        <v>82</v>
      </c>
      <c r="AW479" s="13" t="s">
        <v>34</v>
      </c>
      <c r="AX479" s="13" t="s">
        <v>75</v>
      </c>
      <c r="AY479" s="245" t="s">
        <v>262</v>
      </c>
    </row>
    <row r="480" s="14" customFormat="1">
      <c r="A480" s="14"/>
      <c r="B480" s="246"/>
      <c r="C480" s="247"/>
      <c r="D480" s="237" t="s">
        <v>272</v>
      </c>
      <c r="E480" s="248" t="s">
        <v>19</v>
      </c>
      <c r="F480" s="249" t="s">
        <v>605</v>
      </c>
      <c r="G480" s="247"/>
      <c r="H480" s="250">
        <v>61.469999999999999</v>
      </c>
      <c r="I480" s="251"/>
      <c r="J480" s="247"/>
      <c r="K480" s="247"/>
      <c r="L480" s="252"/>
      <c r="M480" s="253"/>
      <c r="N480" s="254"/>
      <c r="O480" s="254"/>
      <c r="P480" s="254"/>
      <c r="Q480" s="254"/>
      <c r="R480" s="254"/>
      <c r="S480" s="254"/>
      <c r="T480" s="255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56" t="s">
        <v>272</v>
      </c>
      <c r="AU480" s="256" t="s">
        <v>84</v>
      </c>
      <c r="AV480" s="14" t="s">
        <v>84</v>
      </c>
      <c r="AW480" s="14" t="s">
        <v>34</v>
      </c>
      <c r="AX480" s="14" t="s">
        <v>75</v>
      </c>
      <c r="AY480" s="256" t="s">
        <v>262</v>
      </c>
    </row>
    <row r="481" s="13" customFormat="1">
      <c r="A481" s="13"/>
      <c r="B481" s="235"/>
      <c r="C481" s="236"/>
      <c r="D481" s="237" t="s">
        <v>272</v>
      </c>
      <c r="E481" s="238" t="s">
        <v>19</v>
      </c>
      <c r="F481" s="239" t="s">
        <v>594</v>
      </c>
      <c r="G481" s="236"/>
      <c r="H481" s="238" t="s">
        <v>19</v>
      </c>
      <c r="I481" s="240"/>
      <c r="J481" s="236"/>
      <c r="K481" s="236"/>
      <c r="L481" s="241"/>
      <c r="M481" s="242"/>
      <c r="N481" s="243"/>
      <c r="O481" s="243"/>
      <c r="P481" s="243"/>
      <c r="Q481" s="243"/>
      <c r="R481" s="243"/>
      <c r="S481" s="243"/>
      <c r="T481" s="244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5" t="s">
        <v>272</v>
      </c>
      <c r="AU481" s="245" t="s">
        <v>84</v>
      </c>
      <c r="AV481" s="13" t="s">
        <v>82</v>
      </c>
      <c r="AW481" s="13" t="s">
        <v>34</v>
      </c>
      <c r="AX481" s="13" t="s">
        <v>75</v>
      </c>
      <c r="AY481" s="245" t="s">
        <v>262</v>
      </c>
    </row>
    <row r="482" s="13" customFormat="1">
      <c r="A482" s="13"/>
      <c r="B482" s="235"/>
      <c r="C482" s="236"/>
      <c r="D482" s="237" t="s">
        <v>272</v>
      </c>
      <c r="E482" s="238" t="s">
        <v>19</v>
      </c>
      <c r="F482" s="239" t="s">
        <v>606</v>
      </c>
      <c r="G482" s="236"/>
      <c r="H482" s="238" t="s">
        <v>19</v>
      </c>
      <c r="I482" s="240"/>
      <c r="J482" s="236"/>
      <c r="K482" s="236"/>
      <c r="L482" s="241"/>
      <c r="M482" s="242"/>
      <c r="N482" s="243"/>
      <c r="O482" s="243"/>
      <c r="P482" s="243"/>
      <c r="Q482" s="243"/>
      <c r="R482" s="243"/>
      <c r="S482" s="243"/>
      <c r="T482" s="244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5" t="s">
        <v>272</v>
      </c>
      <c r="AU482" s="245" t="s">
        <v>84</v>
      </c>
      <c r="AV482" s="13" t="s">
        <v>82</v>
      </c>
      <c r="AW482" s="13" t="s">
        <v>34</v>
      </c>
      <c r="AX482" s="13" t="s">
        <v>75</v>
      </c>
      <c r="AY482" s="245" t="s">
        <v>262</v>
      </c>
    </row>
    <row r="483" s="14" customFormat="1">
      <c r="A483" s="14"/>
      <c r="B483" s="246"/>
      <c r="C483" s="247"/>
      <c r="D483" s="237" t="s">
        <v>272</v>
      </c>
      <c r="E483" s="248" t="s">
        <v>19</v>
      </c>
      <c r="F483" s="249" t="s">
        <v>607</v>
      </c>
      <c r="G483" s="247"/>
      <c r="H483" s="250">
        <v>54.151000000000003</v>
      </c>
      <c r="I483" s="251"/>
      <c r="J483" s="247"/>
      <c r="K483" s="247"/>
      <c r="L483" s="252"/>
      <c r="M483" s="253"/>
      <c r="N483" s="254"/>
      <c r="O483" s="254"/>
      <c r="P483" s="254"/>
      <c r="Q483" s="254"/>
      <c r="R483" s="254"/>
      <c r="S483" s="254"/>
      <c r="T483" s="255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56" t="s">
        <v>272</v>
      </c>
      <c r="AU483" s="256" t="s">
        <v>84</v>
      </c>
      <c r="AV483" s="14" t="s">
        <v>84</v>
      </c>
      <c r="AW483" s="14" t="s">
        <v>34</v>
      </c>
      <c r="AX483" s="14" t="s">
        <v>75</v>
      </c>
      <c r="AY483" s="256" t="s">
        <v>262</v>
      </c>
    </row>
    <row r="484" s="13" customFormat="1">
      <c r="A484" s="13"/>
      <c r="B484" s="235"/>
      <c r="C484" s="236"/>
      <c r="D484" s="237" t="s">
        <v>272</v>
      </c>
      <c r="E484" s="238" t="s">
        <v>19</v>
      </c>
      <c r="F484" s="239" t="s">
        <v>608</v>
      </c>
      <c r="G484" s="236"/>
      <c r="H484" s="238" t="s">
        <v>19</v>
      </c>
      <c r="I484" s="240"/>
      <c r="J484" s="236"/>
      <c r="K484" s="236"/>
      <c r="L484" s="241"/>
      <c r="M484" s="242"/>
      <c r="N484" s="243"/>
      <c r="O484" s="243"/>
      <c r="P484" s="243"/>
      <c r="Q484" s="243"/>
      <c r="R484" s="243"/>
      <c r="S484" s="243"/>
      <c r="T484" s="244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5" t="s">
        <v>272</v>
      </c>
      <c r="AU484" s="245" t="s">
        <v>84</v>
      </c>
      <c r="AV484" s="13" t="s">
        <v>82</v>
      </c>
      <c r="AW484" s="13" t="s">
        <v>34</v>
      </c>
      <c r="AX484" s="13" t="s">
        <v>75</v>
      </c>
      <c r="AY484" s="245" t="s">
        <v>262</v>
      </c>
    </row>
    <row r="485" s="14" customFormat="1">
      <c r="A485" s="14"/>
      <c r="B485" s="246"/>
      <c r="C485" s="247"/>
      <c r="D485" s="237" t="s">
        <v>272</v>
      </c>
      <c r="E485" s="248" t="s">
        <v>19</v>
      </c>
      <c r="F485" s="249" t="s">
        <v>609</v>
      </c>
      <c r="G485" s="247"/>
      <c r="H485" s="250">
        <v>59.526000000000003</v>
      </c>
      <c r="I485" s="251"/>
      <c r="J485" s="247"/>
      <c r="K485" s="247"/>
      <c r="L485" s="252"/>
      <c r="M485" s="253"/>
      <c r="N485" s="254"/>
      <c r="O485" s="254"/>
      <c r="P485" s="254"/>
      <c r="Q485" s="254"/>
      <c r="R485" s="254"/>
      <c r="S485" s="254"/>
      <c r="T485" s="255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56" t="s">
        <v>272</v>
      </c>
      <c r="AU485" s="256" t="s">
        <v>84</v>
      </c>
      <c r="AV485" s="14" t="s">
        <v>84</v>
      </c>
      <c r="AW485" s="14" t="s">
        <v>34</v>
      </c>
      <c r="AX485" s="14" t="s">
        <v>75</v>
      </c>
      <c r="AY485" s="256" t="s">
        <v>262</v>
      </c>
    </row>
    <row r="486" s="16" customFormat="1">
      <c r="A486" s="16"/>
      <c r="B486" s="278"/>
      <c r="C486" s="279"/>
      <c r="D486" s="237" t="s">
        <v>272</v>
      </c>
      <c r="E486" s="280" t="s">
        <v>143</v>
      </c>
      <c r="F486" s="281" t="s">
        <v>419</v>
      </c>
      <c r="G486" s="279"/>
      <c r="H486" s="282">
        <v>243.06800000000001</v>
      </c>
      <c r="I486" s="283"/>
      <c r="J486" s="279"/>
      <c r="K486" s="279"/>
      <c r="L486" s="284"/>
      <c r="M486" s="285"/>
      <c r="N486" s="286"/>
      <c r="O486" s="286"/>
      <c r="P486" s="286"/>
      <c r="Q486" s="286"/>
      <c r="R486" s="286"/>
      <c r="S486" s="286"/>
      <c r="T486" s="287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T486" s="288" t="s">
        <v>272</v>
      </c>
      <c r="AU486" s="288" t="s">
        <v>84</v>
      </c>
      <c r="AV486" s="16" t="s">
        <v>95</v>
      </c>
      <c r="AW486" s="16" t="s">
        <v>34</v>
      </c>
      <c r="AX486" s="16" t="s">
        <v>75</v>
      </c>
      <c r="AY486" s="288" t="s">
        <v>262</v>
      </c>
    </row>
    <row r="487" s="13" customFormat="1">
      <c r="A487" s="13"/>
      <c r="B487" s="235"/>
      <c r="C487" s="236"/>
      <c r="D487" s="237" t="s">
        <v>272</v>
      </c>
      <c r="E487" s="238" t="s">
        <v>19</v>
      </c>
      <c r="F487" s="239" t="s">
        <v>610</v>
      </c>
      <c r="G487" s="236"/>
      <c r="H487" s="238" t="s">
        <v>19</v>
      </c>
      <c r="I487" s="240"/>
      <c r="J487" s="236"/>
      <c r="K487" s="236"/>
      <c r="L487" s="241"/>
      <c r="M487" s="242"/>
      <c r="N487" s="243"/>
      <c r="O487" s="243"/>
      <c r="P487" s="243"/>
      <c r="Q487" s="243"/>
      <c r="R487" s="243"/>
      <c r="S487" s="243"/>
      <c r="T487" s="244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5" t="s">
        <v>272</v>
      </c>
      <c r="AU487" s="245" t="s">
        <v>84</v>
      </c>
      <c r="AV487" s="13" t="s">
        <v>82</v>
      </c>
      <c r="AW487" s="13" t="s">
        <v>34</v>
      </c>
      <c r="AX487" s="13" t="s">
        <v>75</v>
      </c>
      <c r="AY487" s="245" t="s">
        <v>262</v>
      </c>
    </row>
    <row r="488" s="14" customFormat="1">
      <c r="A488" s="14"/>
      <c r="B488" s="246"/>
      <c r="C488" s="247"/>
      <c r="D488" s="237" t="s">
        <v>272</v>
      </c>
      <c r="E488" s="248" t="s">
        <v>19</v>
      </c>
      <c r="F488" s="249" t="s">
        <v>611</v>
      </c>
      <c r="G488" s="247"/>
      <c r="H488" s="250">
        <v>45.719999999999999</v>
      </c>
      <c r="I488" s="251"/>
      <c r="J488" s="247"/>
      <c r="K488" s="247"/>
      <c r="L488" s="252"/>
      <c r="M488" s="253"/>
      <c r="N488" s="254"/>
      <c r="O488" s="254"/>
      <c r="P488" s="254"/>
      <c r="Q488" s="254"/>
      <c r="R488" s="254"/>
      <c r="S488" s="254"/>
      <c r="T488" s="255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6" t="s">
        <v>272</v>
      </c>
      <c r="AU488" s="256" t="s">
        <v>84</v>
      </c>
      <c r="AV488" s="14" t="s">
        <v>84</v>
      </c>
      <c r="AW488" s="14" t="s">
        <v>34</v>
      </c>
      <c r="AX488" s="14" t="s">
        <v>75</v>
      </c>
      <c r="AY488" s="256" t="s">
        <v>262</v>
      </c>
    </row>
    <row r="489" s="16" customFormat="1">
      <c r="A489" s="16"/>
      <c r="B489" s="278"/>
      <c r="C489" s="279"/>
      <c r="D489" s="237" t="s">
        <v>272</v>
      </c>
      <c r="E489" s="280" t="s">
        <v>159</v>
      </c>
      <c r="F489" s="281" t="s">
        <v>419</v>
      </c>
      <c r="G489" s="279"/>
      <c r="H489" s="282">
        <v>45.719999999999999</v>
      </c>
      <c r="I489" s="283"/>
      <c r="J489" s="279"/>
      <c r="K489" s="279"/>
      <c r="L489" s="284"/>
      <c r="M489" s="285"/>
      <c r="N489" s="286"/>
      <c r="O489" s="286"/>
      <c r="P489" s="286"/>
      <c r="Q489" s="286"/>
      <c r="R489" s="286"/>
      <c r="S489" s="286"/>
      <c r="T489" s="287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T489" s="288" t="s">
        <v>272</v>
      </c>
      <c r="AU489" s="288" t="s">
        <v>84</v>
      </c>
      <c r="AV489" s="16" t="s">
        <v>95</v>
      </c>
      <c r="AW489" s="16" t="s">
        <v>34</v>
      </c>
      <c r="AX489" s="16" t="s">
        <v>75</v>
      </c>
      <c r="AY489" s="288" t="s">
        <v>262</v>
      </c>
    </row>
    <row r="490" s="15" customFormat="1">
      <c r="A490" s="15"/>
      <c r="B490" s="257"/>
      <c r="C490" s="258"/>
      <c r="D490" s="237" t="s">
        <v>272</v>
      </c>
      <c r="E490" s="259" t="s">
        <v>19</v>
      </c>
      <c r="F490" s="260" t="s">
        <v>278</v>
      </c>
      <c r="G490" s="258"/>
      <c r="H490" s="261">
        <v>288.78800000000001</v>
      </c>
      <c r="I490" s="262"/>
      <c r="J490" s="258"/>
      <c r="K490" s="258"/>
      <c r="L490" s="263"/>
      <c r="M490" s="264"/>
      <c r="N490" s="265"/>
      <c r="O490" s="265"/>
      <c r="P490" s="265"/>
      <c r="Q490" s="265"/>
      <c r="R490" s="265"/>
      <c r="S490" s="265"/>
      <c r="T490" s="266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67" t="s">
        <v>272</v>
      </c>
      <c r="AU490" s="267" t="s">
        <v>84</v>
      </c>
      <c r="AV490" s="15" t="s">
        <v>268</v>
      </c>
      <c r="AW490" s="15" t="s">
        <v>34</v>
      </c>
      <c r="AX490" s="15" t="s">
        <v>82</v>
      </c>
      <c r="AY490" s="267" t="s">
        <v>262</v>
      </c>
    </row>
    <row r="491" s="2" customFormat="1" ht="16.5" customHeight="1">
      <c r="A491" s="40"/>
      <c r="B491" s="41"/>
      <c r="C491" s="268" t="s">
        <v>612</v>
      </c>
      <c r="D491" s="268" t="s">
        <v>315</v>
      </c>
      <c r="E491" s="269" t="s">
        <v>613</v>
      </c>
      <c r="F491" s="270" t="s">
        <v>614</v>
      </c>
      <c r="G491" s="271" t="s">
        <v>116</v>
      </c>
      <c r="H491" s="272">
        <v>255.221</v>
      </c>
      <c r="I491" s="273"/>
      <c r="J491" s="274">
        <f>ROUND(I491*H491,2)</f>
        <v>0</v>
      </c>
      <c r="K491" s="270" t="s">
        <v>267</v>
      </c>
      <c r="L491" s="275"/>
      <c r="M491" s="276" t="s">
        <v>19</v>
      </c>
      <c r="N491" s="277" t="s">
        <v>46</v>
      </c>
      <c r="O491" s="86"/>
      <c r="P491" s="226">
        <f>O491*H491</f>
        <v>0</v>
      </c>
      <c r="Q491" s="226">
        <v>0.0023800000000000002</v>
      </c>
      <c r="R491" s="226">
        <f>Q491*H491</f>
        <v>0.60742598000000003</v>
      </c>
      <c r="S491" s="226">
        <v>0</v>
      </c>
      <c r="T491" s="227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28" t="s">
        <v>134</v>
      </c>
      <c r="AT491" s="228" t="s">
        <v>315</v>
      </c>
      <c r="AU491" s="228" t="s">
        <v>84</v>
      </c>
      <c r="AY491" s="19" t="s">
        <v>262</v>
      </c>
      <c r="BE491" s="229">
        <f>IF(N491="základní",J491,0)</f>
        <v>0</v>
      </c>
      <c r="BF491" s="229">
        <f>IF(N491="snížená",J491,0)</f>
        <v>0</v>
      </c>
      <c r="BG491" s="229">
        <f>IF(N491="zákl. přenesená",J491,0)</f>
        <v>0</v>
      </c>
      <c r="BH491" s="229">
        <f>IF(N491="sníž. přenesená",J491,0)</f>
        <v>0</v>
      </c>
      <c r="BI491" s="229">
        <f>IF(N491="nulová",J491,0)</f>
        <v>0</v>
      </c>
      <c r="BJ491" s="19" t="s">
        <v>82</v>
      </c>
      <c r="BK491" s="229">
        <f>ROUND(I491*H491,2)</f>
        <v>0</v>
      </c>
      <c r="BL491" s="19" t="s">
        <v>268</v>
      </c>
      <c r="BM491" s="228" t="s">
        <v>615</v>
      </c>
    </row>
    <row r="492" s="2" customFormat="1">
      <c r="A492" s="40"/>
      <c r="B492" s="41"/>
      <c r="C492" s="42"/>
      <c r="D492" s="230" t="s">
        <v>270</v>
      </c>
      <c r="E492" s="42"/>
      <c r="F492" s="231" t="s">
        <v>616</v>
      </c>
      <c r="G492" s="42"/>
      <c r="H492" s="42"/>
      <c r="I492" s="232"/>
      <c r="J492" s="42"/>
      <c r="K492" s="42"/>
      <c r="L492" s="46"/>
      <c r="M492" s="233"/>
      <c r="N492" s="234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270</v>
      </c>
      <c r="AU492" s="19" t="s">
        <v>84</v>
      </c>
    </row>
    <row r="493" s="14" customFormat="1">
      <c r="A493" s="14"/>
      <c r="B493" s="246"/>
      <c r="C493" s="247"/>
      <c r="D493" s="237" t="s">
        <v>272</v>
      </c>
      <c r="E493" s="248" t="s">
        <v>19</v>
      </c>
      <c r="F493" s="249" t="s">
        <v>143</v>
      </c>
      <c r="G493" s="247"/>
      <c r="H493" s="250">
        <v>243.06800000000001</v>
      </c>
      <c r="I493" s="251"/>
      <c r="J493" s="247"/>
      <c r="K493" s="247"/>
      <c r="L493" s="252"/>
      <c r="M493" s="253"/>
      <c r="N493" s="254"/>
      <c r="O493" s="254"/>
      <c r="P493" s="254"/>
      <c r="Q493" s="254"/>
      <c r="R493" s="254"/>
      <c r="S493" s="254"/>
      <c r="T493" s="255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56" t="s">
        <v>272</v>
      </c>
      <c r="AU493" s="256" t="s">
        <v>84</v>
      </c>
      <c r="AV493" s="14" t="s">
        <v>84</v>
      </c>
      <c r="AW493" s="14" t="s">
        <v>34</v>
      </c>
      <c r="AX493" s="14" t="s">
        <v>75</v>
      </c>
      <c r="AY493" s="256" t="s">
        <v>262</v>
      </c>
    </row>
    <row r="494" s="15" customFormat="1">
      <c r="A494" s="15"/>
      <c r="B494" s="257"/>
      <c r="C494" s="258"/>
      <c r="D494" s="237" t="s">
        <v>272</v>
      </c>
      <c r="E494" s="259" t="s">
        <v>19</v>
      </c>
      <c r="F494" s="260" t="s">
        <v>278</v>
      </c>
      <c r="G494" s="258"/>
      <c r="H494" s="261">
        <v>243.06800000000001</v>
      </c>
      <c r="I494" s="262"/>
      <c r="J494" s="258"/>
      <c r="K494" s="258"/>
      <c r="L494" s="263"/>
      <c r="M494" s="264"/>
      <c r="N494" s="265"/>
      <c r="O494" s="265"/>
      <c r="P494" s="265"/>
      <c r="Q494" s="265"/>
      <c r="R494" s="265"/>
      <c r="S494" s="265"/>
      <c r="T494" s="266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T494" s="267" t="s">
        <v>272</v>
      </c>
      <c r="AU494" s="267" t="s">
        <v>84</v>
      </c>
      <c r="AV494" s="15" t="s">
        <v>268</v>
      </c>
      <c r="AW494" s="15" t="s">
        <v>34</v>
      </c>
      <c r="AX494" s="15" t="s">
        <v>82</v>
      </c>
      <c r="AY494" s="267" t="s">
        <v>262</v>
      </c>
    </row>
    <row r="495" s="14" customFormat="1">
      <c r="A495" s="14"/>
      <c r="B495" s="246"/>
      <c r="C495" s="247"/>
      <c r="D495" s="237" t="s">
        <v>272</v>
      </c>
      <c r="E495" s="247"/>
      <c r="F495" s="249" t="s">
        <v>617</v>
      </c>
      <c r="G495" s="247"/>
      <c r="H495" s="250">
        <v>255.221</v>
      </c>
      <c r="I495" s="251"/>
      <c r="J495" s="247"/>
      <c r="K495" s="247"/>
      <c r="L495" s="252"/>
      <c r="M495" s="253"/>
      <c r="N495" s="254"/>
      <c r="O495" s="254"/>
      <c r="P495" s="254"/>
      <c r="Q495" s="254"/>
      <c r="R495" s="254"/>
      <c r="S495" s="254"/>
      <c r="T495" s="255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6" t="s">
        <v>272</v>
      </c>
      <c r="AU495" s="256" t="s">
        <v>84</v>
      </c>
      <c r="AV495" s="14" t="s">
        <v>84</v>
      </c>
      <c r="AW495" s="14" t="s">
        <v>4</v>
      </c>
      <c r="AX495" s="14" t="s">
        <v>82</v>
      </c>
      <c r="AY495" s="256" t="s">
        <v>262</v>
      </c>
    </row>
    <row r="496" s="2" customFormat="1" ht="16.5" customHeight="1">
      <c r="A496" s="40"/>
      <c r="B496" s="41"/>
      <c r="C496" s="268" t="s">
        <v>618</v>
      </c>
      <c r="D496" s="268" t="s">
        <v>315</v>
      </c>
      <c r="E496" s="269" t="s">
        <v>619</v>
      </c>
      <c r="F496" s="270" t="s">
        <v>620</v>
      </c>
      <c r="G496" s="271" t="s">
        <v>116</v>
      </c>
      <c r="H496" s="272">
        <v>48.006</v>
      </c>
      <c r="I496" s="273"/>
      <c r="J496" s="274">
        <f>ROUND(I496*H496,2)</f>
        <v>0</v>
      </c>
      <c r="K496" s="270" t="s">
        <v>267</v>
      </c>
      <c r="L496" s="275"/>
      <c r="M496" s="276" t="s">
        <v>19</v>
      </c>
      <c r="N496" s="277" t="s">
        <v>46</v>
      </c>
      <c r="O496" s="86"/>
      <c r="P496" s="226">
        <f>O496*H496</f>
        <v>0</v>
      </c>
      <c r="Q496" s="226">
        <v>0.0041000000000000003</v>
      </c>
      <c r="R496" s="226">
        <f>Q496*H496</f>
        <v>0.19682460000000002</v>
      </c>
      <c r="S496" s="226">
        <v>0</v>
      </c>
      <c r="T496" s="227">
        <f>S496*H496</f>
        <v>0</v>
      </c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R496" s="228" t="s">
        <v>134</v>
      </c>
      <c r="AT496" s="228" t="s">
        <v>315</v>
      </c>
      <c r="AU496" s="228" t="s">
        <v>84</v>
      </c>
      <c r="AY496" s="19" t="s">
        <v>262</v>
      </c>
      <c r="BE496" s="229">
        <f>IF(N496="základní",J496,0)</f>
        <v>0</v>
      </c>
      <c r="BF496" s="229">
        <f>IF(N496="snížená",J496,0)</f>
        <v>0</v>
      </c>
      <c r="BG496" s="229">
        <f>IF(N496="zákl. přenesená",J496,0)</f>
        <v>0</v>
      </c>
      <c r="BH496" s="229">
        <f>IF(N496="sníž. přenesená",J496,0)</f>
        <v>0</v>
      </c>
      <c r="BI496" s="229">
        <f>IF(N496="nulová",J496,0)</f>
        <v>0</v>
      </c>
      <c r="BJ496" s="19" t="s">
        <v>82</v>
      </c>
      <c r="BK496" s="229">
        <f>ROUND(I496*H496,2)</f>
        <v>0</v>
      </c>
      <c r="BL496" s="19" t="s">
        <v>268</v>
      </c>
      <c r="BM496" s="228" t="s">
        <v>621</v>
      </c>
    </row>
    <row r="497" s="2" customFormat="1">
      <c r="A497" s="40"/>
      <c r="B497" s="41"/>
      <c r="C497" s="42"/>
      <c r="D497" s="230" t="s">
        <v>270</v>
      </c>
      <c r="E497" s="42"/>
      <c r="F497" s="231" t="s">
        <v>622</v>
      </c>
      <c r="G497" s="42"/>
      <c r="H497" s="42"/>
      <c r="I497" s="232"/>
      <c r="J497" s="42"/>
      <c r="K497" s="42"/>
      <c r="L497" s="46"/>
      <c r="M497" s="233"/>
      <c r="N497" s="234"/>
      <c r="O497" s="86"/>
      <c r="P497" s="86"/>
      <c r="Q497" s="86"/>
      <c r="R497" s="86"/>
      <c r="S497" s="86"/>
      <c r="T497" s="87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T497" s="19" t="s">
        <v>270</v>
      </c>
      <c r="AU497" s="19" t="s">
        <v>84</v>
      </c>
    </row>
    <row r="498" s="14" customFormat="1">
      <c r="A498" s="14"/>
      <c r="B498" s="246"/>
      <c r="C498" s="247"/>
      <c r="D498" s="237" t="s">
        <v>272</v>
      </c>
      <c r="E498" s="248" t="s">
        <v>19</v>
      </c>
      <c r="F498" s="249" t="s">
        <v>159</v>
      </c>
      <c r="G498" s="247"/>
      <c r="H498" s="250">
        <v>45.719999999999999</v>
      </c>
      <c r="I498" s="251"/>
      <c r="J498" s="247"/>
      <c r="K498" s="247"/>
      <c r="L498" s="252"/>
      <c r="M498" s="253"/>
      <c r="N498" s="254"/>
      <c r="O498" s="254"/>
      <c r="P498" s="254"/>
      <c r="Q498" s="254"/>
      <c r="R498" s="254"/>
      <c r="S498" s="254"/>
      <c r="T498" s="255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6" t="s">
        <v>272</v>
      </c>
      <c r="AU498" s="256" t="s">
        <v>84</v>
      </c>
      <c r="AV498" s="14" t="s">
        <v>84</v>
      </c>
      <c r="AW498" s="14" t="s">
        <v>34</v>
      </c>
      <c r="AX498" s="14" t="s">
        <v>75</v>
      </c>
      <c r="AY498" s="256" t="s">
        <v>262</v>
      </c>
    </row>
    <row r="499" s="15" customFormat="1">
      <c r="A499" s="15"/>
      <c r="B499" s="257"/>
      <c r="C499" s="258"/>
      <c r="D499" s="237" t="s">
        <v>272</v>
      </c>
      <c r="E499" s="259" t="s">
        <v>19</v>
      </c>
      <c r="F499" s="260" t="s">
        <v>278</v>
      </c>
      <c r="G499" s="258"/>
      <c r="H499" s="261">
        <v>45.719999999999999</v>
      </c>
      <c r="I499" s="262"/>
      <c r="J499" s="258"/>
      <c r="K499" s="258"/>
      <c r="L499" s="263"/>
      <c r="M499" s="264"/>
      <c r="N499" s="265"/>
      <c r="O499" s="265"/>
      <c r="P499" s="265"/>
      <c r="Q499" s="265"/>
      <c r="R499" s="265"/>
      <c r="S499" s="265"/>
      <c r="T499" s="266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67" t="s">
        <v>272</v>
      </c>
      <c r="AU499" s="267" t="s">
        <v>84</v>
      </c>
      <c r="AV499" s="15" t="s">
        <v>268</v>
      </c>
      <c r="AW499" s="15" t="s">
        <v>34</v>
      </c>
      <c r="AX499" s="15" t="s">
        <v>82</v>
      </c>
      <c r="AY499" s="267" t="s">
        <v>262</v>
      </c>
    </row>
    <row r="500" s="14" customFormat="1">
      <c r="A500" s="14"/>
      <c r="B500" s="246"/>
      <c r="C500" s="247"/>
      <c r="D500" s="237" t="s">
        <v>272</v>
      </c>
      <c r="E500" s="247"/>
      <c r="F500" s="249" t="s">
        <v>623</v>
      </c>
      <c r="G500" s="247"/>
      <c r="H500" s="250">
        <v>48.006</v>
      </c>
      <c r="I500" s="251"/>
      <c r="J500" s="247"/>
      <c r="K500" s="247"/>
      <c r="L500" s="252"/>
      <c r="M500" s="253"/>
      <c r="N500" s="254"/>
      <c r="O500" s="254"/>
      <c r="P500" s="254"/>
      <c r="Q500" s="254"/>
      <c r="R500" s="254"/>
      <c r="S500" s="254"/>
      <c r="T500" s="255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56" t="s">
        <v>272</v>
      </c>
      <c r="AU500" s="256" t="s">
        <v>84</v>
      </c>
      <c r="AV500" s="14" t="s">
        <v>84</v>
      </c>
      <c r="AW500" s="14" t="s">
        <v>4</v>
      </c>
      <c r="AX500" s="14" t="s">
        <v>82</v>
      </c>
      <c r="AY500" s="256" t="s">
        <v>262</v>
      </c>
    </row>
    <row r="501" s="2" customFormat="1" ht="24.15" customHeight="1">
      <c r="A501" s="40"/>
      <c r="B501" s="41"/>
      <c r="C501" s="217" t="s">
        <v>624</v>
      </c>
      <c r="D501" s="217" t="s">
        <v>264</v>
      </c>
      <c r="E501" s="218" t="s">
        <v>625</v>
      </c>
      <c r="F501" s="219" t="s">
        <v>626</v>
      </c>
      <c r="G501" s="220" t="s">
        <v>130</v>
      </c>
      <c r="H501" s="221">
        <v>141.80000000000001</v>
      </c>
      <c r="I501" s="222"/>
      <c r="J501" s="223">
        <f>ROUND(I501*H501,2)</f>
        <v>0</v>
      </c>
      <c r="K501" s="219" t="s">
        <v>267</v>
      </c>
      <c r="L501" s="46"/>
      <c r="M501" s="224" t="s">
        <v>19</v>
      </c>
      <c r="N501" s="225" t="s">
        <v>46</v>
      </c>
      <c r="O501" s="86"/>
      <c r="P501" s="226">
        <f>O501*H501</f>
        <v>0</v>
      </c>
      <c r="Q501" s="226">
        <v>0.001758</v>
      </c>
      <c r="R501" s="226">
        <f>Q501*H501</f>
        <v>0.24928440000000002</v>
      </c>
      <c r="S501" s="226">
        <v>0</v>
      </c>
      <c r="T501" s="227">
        <f>S501*H501</f>
        <v>0</v>
      </c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R501" s="228" t="s">
        <v>268</v>
      </c>
      <c r="AT501" s="228" t="s">
        <v>264</v>
      </c>
      <c r="AU501" s="228" t="s">
        <v>84</v>
      </c>
      <c r="AY501" s="19" t="s">
        <v>262</v>
      </c>
      <c r="BE501" s="229">
        <f>IF(N501="základní",J501,0)</f>
        <v>0</v>
      </c>
      <c r="BF501" s="229">
        <f>IF(N501="snížená",J501,0)</f>
        <v>0</v>
      </c>
      <c r="BG501" s="229">
        <f>IF(N501="zákl. přenesená",J501,0)</f>
        <v>0</v>
      </c>
      <c r="BH501" s="229">
        <f>IF(N501="sníž. přenesená",J501,0)</f>
        <v>0</v>
      </c>
      <c r="BI501" s="229">
        <f>IF(N501="nulová",J501,0)</f>
        <v>0</v>
      </c>
      <c r="BJ501" s="19" t="s">
        <v>82</v>
      </c>
      <c r="BK501" s="229">
        <f>ROUND(I501*H501,2)</f>
        <v>0</v>
      </c>
      <c r="BL501" s="19" t="s">
        <v>268</v>
      </c>
      <c r="BM501" s="228" t="s">
        <v>627</v>
      </c>
    </row>
    <row r="502" s="2" customFormat="1">
      <c r="A502" s="40"/>
      <c r="B502" s="41"/>
      <c r="C502" s="42"/>
      <c r="D502" s="230" t="s">
        <v>270</v>
      </c>
      <c r="E502" s="42"/>
      <c r="F502" s="231" t="s">
        <v>628</v>
      </c>
      <c r="G502" s="42"/>
      <c r="H502" s="42"/>
      <c r="I502" s="232"/>
      <c r="J502" s="42"/>
      <c r="K502" s="42"/>
      <c r="L502" s="46"/>
      <c r="M502" s="233"/>
      <c r="N502" s="234"/>
      <c r="O502" s="86"/>
      <c r="P502" s="86"/>
      <c r="Q502" s="86"/>
      <c r="R502" s="86"/>
      <c r="S502" s="86"/>
      <c r="T502" s="87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T502" s="19" t="s">
        <v>270</v>
      </c>
      <c r="AU502" s="19" t="s">
        <v>84</v>
      </c>
    </row>
    <row r="503" s="13" customFormat="1">
      <c r="A503" s="13"/>
      <c r="B503" s="235"/>
      <c r="C503" s="236"/>
      <c r="D503" s="237" t="s">
        <v>272</v>
      </c>
      <c r="E503" s="238" t="s">
        <v>19</v>
      </c>
      <c r="F503" s="239" t="s">
        <v>629</v>
      </c>
      <c r="G503" s="236"/>
      <c r="H503" s="238" t="s">
        <v>19</v>
      </c>
      <c r="I503" s="240"/>
      <c r="J503" s="236"/>
      <c r="K503" s="236"/>
      <c r="L503" s="241"/>
      <c r="M503" s="242"/>
      <c r="N503" s="243"/>
      <c r="O503" s="243"/>
      <c r="P503" s="243"/>
      <c r="Q503" s="243"/>
      <c r="R503" s="243"/>
      <c r="S503" s="243"/>
      <c r="T503" s="244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5" t="s">
        <v>272</v>
      </c>
      <c r="AU503" s="245" t="s">
        <v>84</v>
      </c>
      <c r="AV503" s="13" t="s">
        <v>82</v>
      </c>
      <c r="AW503" s="13" t="s">
        <v>34</v>
      </c>
      <c r="AX503" s="13" t="s">
        <v>75</v>
      </c>
      <c r="AY503" s="245" t="s">
        <v>262</v>
      </c>
    </row>
    <row r="504" s="14" customFormat="1">
      <c r="A504" s="14"/>
      <c r="B504" s="246"/>
      <c r="C504" s="247"/>
      <c r="D504" s="237" t="s">
        <v>272</v>
      </c>
      <c r="E504" s="248" t="s">
        <v>212</v>
      </c>
      <c r="F504" s="249" t="s">
        <v>213</v>
      </c>
      <c r="G504" s="247"/>
      <c r="H504" s="250">
        <v>114.2</v>
      </c>
      <c r="I504" s="251"/>
      <c r="J504" s="247"/>
      <c r="K504" s="247"/>
      <c r="L504" s="252"/>
      <c r="M504" s="253"/>
      <c r="N504" s="254"/>
      <c r="O504" s="254"/>
      <c r="P504" s="254"/>
      <c r="Q504" s="254"/>
      <c r="R504" s="254"/>
      <c r="S504" s="254"/>
      <c r="T504" s="255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56" t="s">
        <v>272</v>
      </c>
      <c r="AU504" s="256" t="s">
        <v>84</v>
      </c>
      <c r="AV504" s="14" t="s">
        <v>84</v>
      </c>
      <c r="AW504" s="14" t="s">
        <v>34</v>
      </c>
      <c r="AX504" s="14" t="s">
        <v>75</v>
      </c>
      <c r="AY504" s="256" t="s">
        <v>262</v>
      </c>
    </row>
    <row r="505" s="13" customFormat="1">
      <c r="A505" s="13"/>
      <c r="B505" s="235"/>
      <c r="C505" s="236"/>
      <c r="D505" s="237" t="s">
        <v>272</v>
      </c>
      <c r="E505" s="238" t="s">
        <v>19</v>
      </c>
      <c r="F505" s="239" t="s">
        <v>630</v>
      </c>
      <c r="G505" s="236"/>
      <c r="H505" s="238" t="s">
        <v>19</v>
      </c>
      <c r="I505" s="240"/>
      <c r="J505" s="236"/>
      <c r="K505" s="236"/>
      <c r="L505" s="241"/>
      <c r="M505" s="242"/>
      <c r="N505" s="243"/>
      <c r="O505" s="243"/>
      <c r="P505" s="243"/>
      <c r="Q505" s="243"/>
      <c r="R505" s="243"/>
      <c r="S505" s="243"/>
      <c r="T505" s="244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5" t="s">
        <v>272</v>
      </c>
      <c r="AU505" s="245" t="s">
        <v>84</v>
      </c>
      <c r="AV505" s="13" t="s">
        <v>82</v>
      </c>
      <c r="AW505" s="13" t="s">
        <v>34</v>
      </c>
      <c r="AX505" s="13" t="s">
        <v>75</v>
      </c>
      <c r="AY505" s="245" t="s">
        <v>262</v>
      </c>
    </row>
    <row r="506" s="14" customFormat="1">
      <c r="A506" s="14"/>
      <c r="B506" s="246"/>
      <c r="C506" s="247"/>
      <c r="D506" s="237" t="s">
        <v>272</v>
      </c>
      <c r="E506" s="248" t="s">
        <v>183</v>
      </c>
      <c r="F506" s="249" t="s">
        <v>158</v>
      </c>
      <c r="G506" s="247"/>
      <c r="H506" s="250">
        <v>27.600000000000001</v>
      </c>
      <c r="I506" s="251"/>
      <c r="J506" s="247"/>
      <c r="K506" s="247"/>
      <c r="L506" s="252"/>
      <c r="M506" s="253"/>
      <c r="N506" s="254"/>
      <c r="O506" s="254"/>
      <c r="P506" s="254"/>
      <c r="Q506" s="254"/>
      <c r="R506" s="254"/>
      <c r="S506" s="254"/>
      <c r="T506" s="255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56" t="s">
        <v>272</v>
      </c>
      <c r="AU506" s="256" t="s">
        <v>84</v>
      </c>
      <c r="AV506" s="14" t="s">
        <v>84</v>
      </c>
      <c r="AW506" s="14" t="s">
        <v>34</v>
      </c>
      <c r="AX506" s="14" t="s">
        <v>75</v>
      </c>
      <c r="AY506" s="256" t="s">
        <v>262</v>
      </c>
    </row>
    <row r="507" s="15" customFormat="1">
      <c r="A507" s="15"/>
      <c r="B507" s="257"/>
      <c r="C507" s="258"/>
      <c r="D507" s="237" t="s">
        <v>272</v>
      </c>
      <c r="E507" s="259" t="s">
        <v>19</v>
      </c>
      <c r="F507" s="260" t="s">
        <v>278</v>
      </c>
      <c r="G507" s="258"/>
      <c r="H507" s="261">
        <v>141.80000000000001</v>
      </c>
      <c r="I507" s="262"/>
      <c r="J507" s="258"/>
      <c r="K507" s="258"/>
      <c r="L507" s="263"/>
      <c r="M507" s="264"/>
      <c r="N507" s="265"/>
      <c r="O507" s="265"/>
      <c r="P507" s="265"/>
      <c r="Q507" s="265"/>
      <c r="R507" s="265"/>
      <c r="S507" s="265"/>
      <c r="T507" s="266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67" t="s">
        <v>272</v>
      </c>
      <c r="AU507" s="267" t="s">
        <v>84</v>
      </c>
      <c r="AV507" s="15" t="s">
        <v>268</v>
      </c>
      <c r="AW507" s="15" t="s">
        <v>34</v>
      </c>
      <c r="AX507" s="15" t="s">
        <v>82</v>
      </c>
      <c r="AY507" s="267" t="s">
        <v>262</v>
      </c>
    </row>
    <row r="508" s="2" customFormat="1" ht="16.5" customHeight="1">
      <c r="A508" s="40"/>
      <c r="B508" s="41"/>
      <c r="C508" s="268" t="s">
        <v>631</v>
      </c>
      <c r="D508" s="268" t="s">
        <v>315</v>
      </c>
      <c r="E508" s="269" t="s">
        <v>632</v>
      </c>
      <c r="F508" s="270" t="s">
        <v>633</v>
      </c>
      <c r="G508" s="271" t="s">
        <v>116</v>
      </c>
      <c r="H508" s="272">
        <v>29.777999999999999</v>
      </c>
      <c r="I508" s="273"/>
      <c r="J508" s="274">
        <f>ROUND(I508*H508,2)</f>
        <v>0</v>
      </c>
      <c r="K508" s="270" t="s">
        <v>267</v>
      </c>
      <c r="L508" s="275"/>
      <c r="M508" s="276" t="s">
        <v>19</v>
      </c>
      <c r="N508" s="277" t="s">
        <v>46</v>
      </c>
      <c r="O508" s="86"/>
      <c r="P508" s="226">
        <f>O508*H508</f>
        <v>0</v>
      </c>
      <c r="Q508" s="226">
        <v>0.0011999999999999999</v>
      </c>
      <c r="R508" s="226">
        <f>Q508*H508</f>
        <v>0.035733599999999997</v>
      </c>
      <c r="S508" s="226">
        <v>0</v>
      </c>
      <c r="T508" s="227">
        <f>S508*H508</f>
        <v>0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28" t="s">
        <v>134</v>
      </c>
      <c r="AT508" s="228" t="s">
        <v>315</v>
      </c>
      <c r="AU508" s="228" t="s">
        <v>84</v>
      </c>
      <c r="AY508" s="19" t="s">
        <v>262</v>
      </c>
      <c r="BE508" s="229">
        <f>IF(N508="základní",J508,0)</f>
        <v>0</v>
      </c>
      <c r="BF508" s="229">
        <f>IF(N508="snížená",J508,0)</f>
        <v>0</v>
      </c>
      <c r="BG508" s="229">
        <f>IF(N508="zákl. přenesená",J508,0)</f>
        <v>0</v>
      </c>
      <c r="BH508" s="229">
        <f>IF(N508="sníž. přenesená",J508,0)</f>
        <v>0</v>
      </c>
      <c r="BI508" s="229">
        <f>IF(N508="nulová",J508,0)</f>
        <v>0</v>
      </c>
      <c r="BJ508" s="19" t="s">
        <v>82</v>
      </c>
      <c r="BK508" s="229">
        <f>ROUND(I508*H508,2)</f>
        <v>0</v>
      </c>
      <c r="BL508" s="19" t="s">
        <v>268</v>
      </c>
      <c r="BM508" s="228" t="s">
        <v>634</v>
      </c>
    </row>
    <row r="509" s="2" customFormat="1">
      <c r="A509" s="40"/>
      <c r="B509" s="41"/>
      <c r="C509" s="42"/>
      <c r="D509" s="230" t="s">
        <v>270</v>
      </c>
      <c r="E509" s="42"/>
      <c r="F509" s="231" t="s">
        <v>635</v>
      </c>
      <c r="G509" s="42"/>
      <c r="H509" s="42"/>
      <c r="I509" s="232"/>
      <c r="J509" s="42"/>
      <c r="K509" s="42"/>
      <c r="L509" s="46"/>
      <c r="M509" s="233"/>
      <c r="N509" s="234"/>
      <c r="O509" s="86"/>
      <c r="P509" s="86"/>
      <c r="Q509" s="86"/>
      <c r="R509" s="86"/>
      <c r="S509" s="86"/>
      <c r="T509" s="87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T509" s="19" t="s">
        <v>270</v>
      </c>
      <c r="AU509" s="19" t="s">
        <v>84</v>
      </c>
    </row>
    <row r="510" s="14" customFormat="1">
      <c r="A510" s="14"/>
      <c r="B510" s="246"/>
      <c r="C510" s="247"/>
      <c r="D510" s="237" t="s">
        <v>272</v>
      </c>
      <c r="E510" s="248" t="s">
        <v>19</v>
      </c>
      <c r="F510" s="249" t="s">
        <v>636</v>
      </c>
      <c r="G510" s="247"/>
      <c r="H510" s="250">
        <v>5.5199999999999996</v>
      </c>
      <c r="I510" s="251"/>
      <c r="J510" s="247"/>
      <c r="K510" s="247"/>
      <c r="L510" s="252"/>
      <c r="M510" s="253"/>
      <c r="N510" s="254"/>
      <c r="O510" s="254"/>
      <c r="P510" s="254"/>
      <c r="Q510" s="254"/>
      <c r="R510" s="254"/>
      <c r="S510" s="254"/>
      <c r="T510" s="255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56" t="s">
        <v>272</v>
      </c>
      <c r="AU510" s="256" t="s">
        <v>84</v>
      </c>
      <c r="AV510" s="14" t="s">
        <v>84</v>
      </c>
      <c r="AW510" s="14" t="s">
        <v>34</v>
      </c>
      <c r="AX510" s="14" t="s">
        <v>75</v>
      </c>
      <c r="AY510" s="256" t="s">
        <v>262</v>
      </c>
    </row>
    <row r="511" s="14" customFormat="1">
      <c r="A511" s="14"/>
      <c r="B511" s="246"/>
      <c r="C511" s="247"/>
      <c r="D511" s="237" t="s">
        <v>272</v>
      </c>
      <c r="E511" s="248" t="s">
        <v>19</v>
      </c>
      <c r="F511" s="249" t="s">
        <v>581</v>
      </c>
      <c r="G511" s="247"/>
      <c r="H511" s="250">
        <v>22.84</v>
      </c>
      <c r="I511" s="251"/>
      <c r="J511" s="247"/>
      <c r="K511" s="247"/>
      <c r="L511" s="252"/>
      <c r="M511" s="253"/>
      <c r="N511" s="254"/>
      <c r="O511" s="254"/>
      <c r="P511" s="254"/>
      <c r="Q511" s="254"/>
      <c r="R511" s="254"/>
      <c r="S511" s="254"/>
      <c r="T511" s="255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56" t="s">
        <v>272</v>
      </c>
      <c r="AU511" s="256" t="s">
        <v>84</v>
      </c>
      <c r="AV511" s="14" t="s">
        <v>84</v>
      </c>
      <c r="AW511" s="14" t="s">
        <v>34</v>
      </c>
      <c r="AX511" s="14" t="s">
        <v>75</v>
      </c>
      <c r="AY511" s="256" t="s">
        <v>262</v>
      </c>
    </row>
    <row r="512" s="15" customFormat="1">
      <c r="A512" s="15"/>
      <c r="B512" s="257"/>
      <c r="C512" s="258"/>
      <c r="D512" s="237" t="s">
        <v>272</v>
      </c>
      <c r="E512" s="259" t="s">
        <v>19</v>
      </c>
      <c r="F512" s="260" t="s">
        <v>278</v>
      </c>
      <c r="G512" s="258"/>
      <c r="H512" s="261">
        <v>28.359999999999999</v>
      </c>
      <c r="I512" s="262"/>
      <c r="J512" s="258"/>
      <c r="K512" s="258"/>
      <c r="L512" s="263"/>
      <c r="M512" s="264"/>
      <c r="N512" s="265"/>
      <c r="O512" s="265"/>
      <c r="P512" s="265"/>
      <c r="Q512" s="265"/>
      <c r="R512" s="265"/>
      <c r="S512" s="265"/>
      <c r="T512" s="266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67" t="s">
        <v>272</v>
      </c>
      <c r="AU512" s="267" t="s">
        <v>84</v>
      </c>
      <c r="AV512" s="15" t="s">
        <v>268</v>
      </c>
      <c r="AW512" s="15" t="s">
        <v>34</v>
      </c>
      <c r="AX512" s="15" t="s">
        <v>82</v>
      </c>
      <c r="AY512" s="267" t="s">
        <v>262</v>
      </c>
    </row>
    <row r="513" s="14" customFormat="1">
      <c r="A513" s="14"/>
      <c r="B513" s="246"/>
      <c r="C513" s="247"/>
      <c r="D513" s="237" t="s">
        <v>272</v>
      </c>
      <c r="E513" s="247"/>
      <c r="F513" s="249" t="s">
        <v>637</v>
      </c>
      <c r="G513" s="247"/>
      <c r="H513" s="250">
        <v>29.777999999999999</v>
      </c>
      <c r="I513" s="251"/>
      <c r="J513" s="247"/>
      <c r="K513" s="247"/>
      <c r="L513" s="252"/>
      <c r="M513" s="253"/>
      <c r="N513" s="254"/>
      <c r="O513" s="254"/>
      <c r="P513" s="254"/>
      <c r="Q513" s="254"/>
      <c r="R513" s="254"/>
      <c r="S513" s="254"/>
      <c r="T513" s="255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56" t="s">
        <v>272</v>
      </c>
      <c r="AU513" s="256" t="s">
        <v>84</v>
      </c>
      <c r="AV513" s="14" t="s">
        <v>84</v>
      </c>
      <c r="AW513" s="14" t="s">
        <v>4</v>
      </c>
      <c r="AX513" s="14" t="s">
        <v>82</v>
      </c>
      <c r="AY513" s="256" t="s">
        <v>262</v>
      </c>
    </row>
    <row r="514" s="2" customFormat="1" ht="24.15" customHeight="1">
      <c r="A514" s="40"/>
      <c r="B514" s="41"/>
      <c r="C514" s="217" t="s">
        <v>638</v>
      </c>
      <c r="D514" s="217" t="s">
        <v>264</v>
      </c>
      <c r="E514" s="218" t="s">
        <v>639</v>
      </c>
      <c r="F514" s="219" t="s">
        <v>640</v>
      </c>
      <c r="G514" s="220" t="s">
        <v>116</v>
      </c>
      <c r="H514" s="221">
        <v>288.78800000000001</v>
      </c>
      <c r="I514" s="222"/>
      <c r="J514" s="223">
        <f>ROUND(I514*H514,2)</f>
        <v>0</v>
      </c>
      <c r="K514" s="219" t="s">
        <v>267</v>
      </c>
      <c r="L514" s="46"/>
      <c r="M514" s="224" t="s">
        <v>19</v>
      </c>
      <c r="N514" s="225" t="s">
        <v>46</v>
      </c>
      <c r="O514" s="86"/>
      <c r="P514" s="226">
        <f>O514*H514</f>
        <v>0</v>
      </c>
      <c r="Q514" s="226">
        <v>8.0599999999999994E-05</v>
      </c>
      <c r="R514" s="226">
        <f>Q514*H514</f>
        <v>0.023276312800000001</v>
      </c>
      <c r="S514" s="226">
        <v>0</v>
      </c>
      <c r="T514" s="227">
        <f>S514*H514</f>
        <v>0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28" t="s">
        <v>268</v>
      </c>
      <c r="AT514" s="228" t="s">
        <v>264</v>
      </c>
      <c r="AU514" s="228" t="s">
        <v>84</v>
      </c>
      <c r="AY514" s="19" t="s">
        <v>262</v>
      </c>
      <c r="BE514" s="229">
        <f>IF(N514="základní",J514,0)</f>
        <v>0</v>
      </c>
      <c r="BF514" s="229">
        <f>IF(N514="snížená",J514,0)</f>
        <v>0</v>
      </c>
      <c r="BG514" s="229">
        <f>IF(N514="zákl. přenesená",J514,0)</f>
        <v>0</v>
      </c>
      <c r="BH514" s="229">
        <f>IF(N514="sníž. přenesená",J514,0)</f>
        <v>0</v>
      </c>
      <c r="BI514" s="229">
        <f>IF(N514="nulová",J514,0)</f>
        <v>0</v>
      </c>
      <c r="BJ514" s="19" t="s">
        <v>82</v>
      </c>
      <c r="BK514" s="229">
        <f>ROUND(I514*H514,2)</f>
        <v>0</v>
      </c>
      <c r="BL514" s="19" t="s">
        <v>268</v>
      </c>
      <c r="BM514" s="228" t="s">
        <v>641</v>
      </c>
    </row>
    <row r="515" s="2" customFormat="1">
      <c r="A515" s="40"/>
      <c r="B515" s="41"/>
      <c r="C515" s="42"/>
      <c r="D515" s="230" t="s">
        <v>270</v>
      </c>
      <c r="E515" s="42"/>
      <c r="F515" s="231" t="s">
        <v>642</v>
      </c>
      <c r="G515" s="42"/>
      <c r="H515" s="42"/>
      <c r="I515" s="232"/>
      <c r="J515" s="42"/>
      <c r="K515" s="42"/>
      <c r="L515" s="46"/>
      <c r="M515" s="233"/>
      <c r="N515" s="234"/>
      <c r="O515" s="86"/>
      <c r="P515" s="86"/>
      <c r="Q515" s="86"/>
      <c r="R515" s="86"/>
      <c r="S515" s="86"/>
      <c r="T515" s="87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T515" s="19" t="s">
        <v>270</v>
      </c>
      <c r="AU515" s="19" t="s">
        <v>84</v>
      </c>
    </row>
    <row r="516" s="14" customFormat="1">
      <c r="A516" s="14"/>
      <c r="B516" s="246"/>
      <c r="C516" s="247"/>
      <c r="D516" s="237" t="s">
        <v>272</v>
      </c>
      <c r="E516" s="248" t="s">
        <v>19</v>
      </c>
      <c r="F516" s="249" t="s">
        <v>143</v>
      </c>
      <c r="G516" s="247"/>
      <c r="H516" s="250">
        <v>243.06800000000001</v>
      </c>
      <c r="I516" s="251"/>
      <c r="J516" s="247"/>
      <c r="K516" s="247"/>
      <c r="L516" s="252"/>
      <c r="M516" s="253"/>
      <c r="N516" s="254"/>
      <c r="O516" s="254"/>
      <c r="P516" s="254"/>
      <c r="Q516" s="254"/>
      <c r="R516" s="254"/>
      <c r="S516" s="254"/>
      <c r="T516" s="255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6" t="s">
        <v>272</v>
      </c>
      <c r="AU516" s="256" t="s">
        <v>84</v>
      </c>
      <c r="AV516" s="14" t="s">
        <v>84</v>
      </c>
      <c r="AW516" s="14" t="s">
        <v>34</v>
      </c>
      <c r="AX516" s="14" t="s">
        <v>75</v>
      </c>
      <c r="AY516" s="256" t="s">
        <v>262</v>
      </c>
    </row>
    <row r="517" s="14" customFormat="1">
      <c r="A517" s="14"/>
      <c r="B517" s="246"/>
      <c r="C517" s="247"/>
      <c r="D517" s="237" t="s">
        <v>272</v>
      </c>
      <c r="E517" s="248" t="s">
        <v>19</v>
      </c>
      <c r="F517" s="249" t="s">
        <v>159</v>
      </c>
      <c r="G517" s="247"/>
      <c r="H517" s="250">
        <v>45.719999999999999</v>
      </c>
      <c r="I517" s="251"/>
      <c r="J517" s="247"/>
      <c r="K517" s="247"/>
      <c r="L517" s="252"/>
      <c r="M517" s="253"/>
      <c r="N517" s="254"/>
      <c r="O517" s="254"/>
      <c r="P517" s="254"/>
      <c r="Q517" s="254"/>
      <c r="R517" s="254"/>
      <c r="S517" s="254"/>
      <c r="T517" s="255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56" t="s">
        <v>272</v>
      </c>
      <c r="AU517" s="256" t="s">
        <v>84</v>
      </c>
      <c r="AV517" s="14" t="s">
        <v>84</v>
      </c>
      <c r="AW517" s="14" t="s">
        <v>34</v>
      </c>
      <c r="AX517" s="14" t="s">
        <v>75</v>
      </c>
      <c r="AY517" s="256" t="s">
        <v>262</v>
      </c>
    </row>
    <row r="518" s="15" customFormat="1">
      <c r="A518" s="15"/>
      <c r="B518" s="257"/>
      <c r="C518" s="258"/>
      <c r="D518" s="237" t="s">
        <v>272</v>
      </c>
      <c r="E518" s="259" t="s">
        <v>19</v>
      </c>
      <c r="F518" s="260" t="s">
        <v>278</v>
      </c>
      <c r="G518" s="258"/>
      <c r="H518" s="261">
        <v>288.78800000000001</v>
      </c>
      <c r="I518" s="262"/>
      <c r="J518" s="258"/>
      <c r="K518" s="258"/>
      <c r="L518" s="263"/>
      <c r="M518" s="264"/>
      <c r="N518" s="265"/>
      <c r="O518" s="265"/>
      <c r="P518" s="265"/>
      <c r="Q518" s="265"/>
      <c r="R518" s="265"/>
      <c r="S518" s="265"/>
      <c r="T518" s="266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67" t="s">
        <v>272</v>
      </c>
      <c r="AU518" s="267" t="s">
        <v>84</v>
      </c>
      <c r="AV518" s="15" t="s">
        <v>268</v>
      </c>
      <c r="AW518" s="15" t="s">
        <v>34</v>
      </c>
      <c r="AX518" s="15" t="s">
        <v>82</v>
      </c>
      <c r="AY518" s="267" t="s">
        <v>262</v>
      </c>
    </row>
    <row r="519" s="2" customFormat="1" ht="16.5" customHeight="1">
      <c r="A519" s="40"/>
      <c r="B519" s="41"/>
      <c r="C519" s="217" t="s">
        <v>643</v>
      </c>
      <c r="D519" s="217" t="s">
        <v>264</v>
      </c>
      <c r="E519" s="218" t="s">
        <v>644</v>
      </c>
      <c r="F519" s="219" t="s">
        <v>645</v>
      </c>
      <c r="G519" s="220" t="s">
        <v>130</v>
      </c>
      <c r="H519" s="221">
        <v>45.719999999999999</v>
      </c>
      <c r="I519" s="222"/>
      <c r="J519" s="223">
        <f>ROUND(I519*H519,2)</f>
        <v>0</v>
      </c>
      <c r="K519" s="219" t="s">
        <v>267</v>
      </c>
      <c r="L519" s="46"/>
      <c r="M519" s="224" t="s">
        <v>19</v>
      </c>
      <c r="N519" s="225" t="s">
        <v>46</v>
      </c>
      <c r="O519" s="86"/>
      <c r="P519" s="226">
        <f>O519*H519</f>
        <v>0</v>
      </c>
      <c r="Q519" s="226">
        <v>3.0000000000000001E-05</v>
      </c>
      <c r="R519" s="226">
        <f>Q519*H519</f>
        <v>0.0013716</v>
      </c>
      <c r="S519" s="226">
        <v>0</v>
      </c>
      <c r="T519" s="227">
        <f>S519*H519</f>
        <v>0</v>
      </c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R519" s="228" t="s">
        <v>268</v>
      </c>
      <c r="AT519" s="228" t="s">
        <v>264</v>
      </c>
      <c r="AU519" s="228" t="s">
        <v>84</v>
      </c>
      <c r="AY519" s="19" t="s">
        <v>262</v>
      </c>
      <c r="BE519" s="229">
        <f>IF(N519="základní",J519,0)</f>
        <v>0</v>
      </c>
      <c r="BF519" s="229">
        <f>IF(N519="snížená",J519,0)</f>
        <v>0</v>
      </c>
      <c r="BG519" s="229">
        <f>IF(N519="zákl. přenesená",J519,0)</f>
        <v>0</v>
      </c>
      <c r="BH519" s="229">
        <f>IF(N519="sníž. přenesená",J519,0)</f>
        <v>0</v>
      </c>
      <c r="BI519" s="229">
        <f>IF(N519="nulová",J519,0)</f>
        <v>0</v>
      </c>
      <c r="BJ519" s="19" t="s">
        <v>82</v>
      </c>
      <c r="BK519" s="229">
        <f>ROUND(I519*H519,2)</f>
        <v>0</v>
      </c>
      <c r="BL519" s="19" t="s">
        <v>268</v>
      </c>
      <c r="BM519" s="228" t="s">
        <v>646</v>
      </c>
    </row>
    <row r="520" s="2" customFormat="1">
      <c r="A520" s="40"/>
      <c r="B520" s="41"/>
      <c r="C520" s="42"/>
      <c r="D520" s="230" t="s">
        <v>270</v>
      </c>
      <c r="E520" s="42"/>
      <c r="F520" s="231" t="s">
        <v>647</v>
      </c>
      <c r="G520" s="42"/>
      <c r="H520" s="42"/>
      <c r="I520" s="232"/>
      <c r="J520" s="42"/>
      <c r="K520" s="42"/>
      <c r="L520" s="46"/>
      <c r="M520" s="233"/>
      <c r="N520" s="234"/>
      <c r="O520" s="86"/>
      <c r="P520" s="86"/>
      <c r="Q520" s="86"/>
      <c r="R520" s="86"/>
      <c r="S520" s="86"/>
      <c r="T520" s="87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T520" s="19" t="s">
        <v>270</v>
      </c>
      <c r="AU520" s="19" t="s">
        <v>84</v>
      </c>
    </row>
    <row r="521" s="14" customFormat="1">
      <c r="A521" s="14"/>
      <c r="B521" s="246"/>
      <c r="C521" s="247"/>
      <c r="D521" s="237" t="s">
        <v>272</v>
      </c>
      <c r="E521" s="248" t="s">
        <v>19</v>
      </c>
      <c r="F521" s="249" t="s">
        <v>153</v>
      </c>
      <c r="G521" s="247"/>
      <c r="H521" s="250">
        <v>45.719999999999999</v>
      </c>
      <c r="I521" s="251"/>
      <c r="J521" s="247"/>
      <c r="K521" s="247"/>
      <c r="L521" s="252"/>
      <c r="M521" s="253"/>
      <c r="N521" s="254"/>
      <c r="O521" s="254"/>
      <c r="P521" s="254"/>
      <c r="Q521" s="254"/>
      <c r="R521" s="254"/>
      <c r="S521" s="254"/>
      <c r="T521" s="255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56" t="s">
        <v>272</v>
      </c>
      <c r="AU521" s="256" t="s">
        <v>84</v>
      </c>
      <c r="AV521" s="14" t="s">
        <v>84</v>
      </c>
      <c r="AW521" s="14" t="s">
        <v>34</v>
      </c>
      <c r="AX521" s="14" t="s">
        <v>75</v>
      </c>
      <c r="AY521" s="256" t="s">
        <v>262</v>
      </c>
    </row>
    <row r="522" s="15" customFormat="1">
      <c r="A522" s="15"/>
      <c r="B522" s="257"/>
      <c r="C522" s="258"/>
      <c r="D522" s="237" t="s">
        <v>272</v>
      </c>
      <c r="E522" s="259" t="s">
        <v>19</v>
      </c>
      <c r="F522" s="260" t="s">
        <v>278</v>
      </c>
      <c r="G522" s="258"/>
      <c r="H522" s="261">
        <v>45.719999999999999</v>
      </c>
      <c r="I522" s="262"/>
      <c r="J522" s="258"/>
      <c r="K522" s="258"/>
      <c r="L522" s="263"/>
      <c r="M522" s="264"/>
      <c r="N522" s="265"/>
      <c r="O522" s="265"/>
      <c r="P522" s="265"/>
      <c r="Q522" s="265"/>
      <c r="R522" s="265"/>
      <c r="S522" s="265"/>
      <c r="T522" s="266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T522" s="267" t="s">
        <v>272</v>
      </c>
      <c r="AU522" s="267" t="s">
        <v>84</v>
      </c>
      <c r="AV522" s="15" t="s">
        <v>268</v>
      </c>
      <c r="AW522" s="15" t="s">
        <v>34</v>
      </c>
      <c r="AX522" s="15" t="s">
        <v>82</v>
      </c>
      <c r="AY522" s="267" t="s">
        <v>262</v>
      </c>
    </row>
    <row r="523" s="2" customFormat="1" ht="16.5" customHeight="1">
      <c r="A523" s="40"/>
      <c r="B523" s="41"/>
      <c r="C523" s="268" t="s">
        <v>648</v>
      </c>
      <c r="D523" s="268" t="s">
        <v>315</v>
      </c>
      <c r="E523" s="269" t="s">
        <v>649</v>
      </c>
      <c r="F523" s="270" t="s">
        <v>650</v>
      </c>
      <c r="G523" s="271" t="s">
        <v>130</v>
      </c>
      <c r="H523" s="272">
        <v>48.006</v>
      </c>
      <c r="I523" s="273"/>
      <c r="J523" s="274">
        <f>ROUND(I523*H523,2)</f>
        <v>0</v>
      </c>
      <c r="K523" s="270" t="s">
        <v>19</v>
      </c>
      <c r="L523" s="275"/>
      <c r="M523" s="276" t="s">
        <v>19</v>
      </c>
      <c r="N523" s="277" t="s">
        <v>46</v>
      </c>
      <c r="O523" s="86"/>
      <c r="P523" s="226">
        <f>O523*H523</f>
        <v>0</v>
      </c>
      <c r="Q523" s="226">
        <v>0</v>
      </c>
      <c r="R523" s="226">
        <f>Q523*H523</f>
        <v>0</v>
      </c>
      <c r="S523" s="226">
        <v>0</v>
      </c>
      <c r="T523" s="227">
        <f>S523*H523</f>
        <v>0</v>
      </c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R523" s="228" t="s">
        <v>134</v>
      </c>
      <c r="AT523" s="228" t="s">
        <v>315</v>
      </c>
      <c r="AU523" s="228" t="s">
        <v>84</v>
      </c>
      <c r="AY523" s="19" t="s">
        <v>262</v>
      </c>
      <c r="BE523" s="229">
        <f>IF(N523="základní",J523,0)</f>
        <v>0</v>
      </c>
      <c r="BF523" s="229">
        <f>IF(N523="snížená",J523,0)</f>
        <v>0</v>
      </c>
      <c r="BG523" s="229">
        <f>IF(N523="zákl. přenesená",J523,0)</f>
        <v>0</v>
      </c>
      <c r="BH523" s="229">
        <f>IF(N523="sníž. přenesená",J523,0)</f>
        <v>0</v>
      </c>
      <c r="BI523" s="229">
        <f>IF(N523="nulová",J523,0)</f>
        <v>0</v>
      </c>
      <c r="BJ523" s="19" t="s">
        <v>82</v>
      </c>
      <c r="BK523" s="229">
        <f>ROUND(I523*H523,2)</f>
        <v>0</v>
      </c>
      <c r="BL523" s="19" t="s">
        <v>268</v>
      </c>
      <c r="BM523" s="228" t="s">
        <v>651</v>
      </c>
    </row>
    <row r="524" s="13" customFormat="1">
      <c r="A524" s="13"/>
      <c r="B524" s="235"/>
      <c r="C524" s="236"/>
      <c r="D524" s="237" t="s">
        <v>272</v>
      </c>
      <c r="E524" s="238" t="s">
        <v>19</v>
      </c>
      <c r="F524" s="239" t="s">
        <v>273</v>
      </c>
      <c r="G524" s="236"/>
      <c r="H524" s="238" t="s">
        <v>19</v>
      </c>
      <c r="I524" s="240"/>
      <c r="J524" s="236"/>
      <c r="K524" s="236"/>
      <c r="L524" s="241"/>
      <c r="M524" s="242"/>
      <c r="N524" s="243"/>
      <c r="O524" s="243"/>
      <c r="P524" s="243"/>
      <c r="Q524" s="243"/>
      <c r="R524" s="243"/>
      <c r="S524" s="243"/>
      <c r="T524" s="24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5" t="s">
        <v>272</v>
      </c>
      <c r="AU524" s="245" t="s">
        <v>84</v>
      </c>
      <c r="AV524" s="13" t="s">
        <v>82</v>
      </c>
      <c r="AW524" s="13" t="s">
        <v>34</v>
      </c>
      <c r="AX524" s="13" t="s">
        <v>75</v>
      </c>
      <c r="AY524" s="245" t="s">
        <v>262</v>
      </c>
    </row>
    <row r="525" s="13" customFormat="1">
      <c r="A525" s="13"/>
      <c r="B525" s="235"/>
      <c r="C525" s="236"/>
      <c r="D525" s="237" t="s">
        <v>272</v>
      </c>
      <c r="E525" s="238" t="s">
        <v>19</v>
      </c>
      <c r="F525" s="239" t="s">
        <v>592</v>
      </c>
      <c r="G525" s="236"/>
      <c r="H525" s="238" t="s">
        <v>19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5" t="s">
        <v>272</v>
      </c>
      <c r="AU525" s="245" t="s">
        <v>84</v>
      </c>
      <c r="AV525" s="13" t="s">
        <v>82</v>
      </c>
      <c r="AW525" s="13" t="s">
        <v>34</v>
      </c>
      <c r="AX525" s="13" t="s">
        <v>75</v>
      </c>
      <c r="AY525" s="245" t="s">
        <v>262</v>
      </c>
    </row>
    <row r="526" s="14" customFormat="1">
      <c r="A526" s="14"/>
      <c r="B526" s="246"/>
      <c r="C526" s="247"/>
      <c r="D526" s="237" t="s">
        <v>272</v>
      </c>
      <c r="E526" s="248" t="s">
        <v>19</v>
      </c>
      <c r="F526" s="249" t="s">
        <v>652</v>
      </c>
      <c r="G526" s="247"/>
      <c r="H526" s="250">
        <v>45.719999999999999</v>
      </c>
      <c r="I526" s="251"/>
      <c r="J526" s="247"/>
      <c r="K526" s="247"/>
      <c r="L526" s="252"/>
      <c r="M526" s="253"/>
      <c r="N526" s="254"/>
      <c r="O526" s="254"/>
      <c r="P526" s="254"/>
      <c r="Q526" s="254"/>
      <c r="R526" s="254"/>
      <c r="S526" s="254"/>
      <c r="T526" s="255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56" t="s">
        <v>272</v>
      </c>
      <c r="AU526" s="256" t="s">
        <v>84</v>
      </c>
      <c r="AV526" s="14" t="s">
        <v>84</v>
      </c>
      <c r="AW526" s="14" t="s">
        <v>34</v>
      </c>
      <c r="AX526" s="14" t="s">
        <v>75</v>
      </c>
      <c r="AY526" s="256" t="s">
        <v>262</v>
      </c>
    </row>
    <row r="527" s="15" customFormat="1">
      <c r="A527" s="15"/>
      <c r="B527" s="257"/>
      <c r="C527" s="258"/>
      <c r="D527" s="237" t="s">
        <v>272</v>
      </c>
      <c r="E527" s="259" t="s">
        <v>153</v>
      </c>
      <c r="F527" s="260" t="s">
        <v>278</v>
      </c>
      <c r="G527" s="258"/>
      <c r="H527" s="261">
        <v>45.719999999999999</v>
      </c>
      <c r="I527" s="262"/>
      <c r="J527" s="258"/>
      <c r="K527" s="258"/>
      <c r="L527" s="263"/>
      <c r="M527" s="264"/>
      <c r="N527" s="265"/>
      <c r="O527" s="265"/>
      <c r="P527" s="265"/>
      <c r="Q527" s="265"/>
      <c r="R527" s="265"/>
      <c r="S527" s="265"/>
      <c r="T527" s="266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67" t="s">
        <v>272</v>
      </c>
      <c r="AU527" s="267" t="s">
        <v>84</v>
      </c>
      <c r="AV527" s="15" t="s">
        <v>268</v>
      </c>
      <c r="AW527" s="15" t="s">
        <v>34</v>
      </c>
      <c r="AX527" s="15" t="s">
        <v>82</v>
      </c>
      <c r="AY527" s="267" t="s">
        <v>262</v>
      </c>
    </row>
    <row r="528" s="14" customFormat="1">
      <c r="A528" s="14"/>
      <c r="B528" s="246"/>
      <c r="C528" s="247"/>
      <c r="D528" s="237" t="s">
        <v>272</v>
      </c>
      <c r="E528" s="247"/>
      <c r="F528" s="249" t="s">
        <v>623</v>
      </c>
      <c r="G528" s="247"/>
      <c r="H528" s="250">
        <v>48.006</v>
      </c>
      <c r="I528" s="251"/>
      <c r="J528" s="247"/>
      <c r="K528" s="247"/>
      <c r="L528" s="252"/>
      <c r="M528" s="253"/>
      <c r="N528" s="254"/>
      <c r="O528" s="254"/>
      <c r="P528" s="254"/>
      <c r="Q528" s="254"/>
      <c r="R528" s="254"/>
      <c r="S528" s="254"/>
      <c r="T528" s="255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56" t="s">
        <v>272</v>
      </c>
      <c r="AU528" s="256" t="s">
        <v>84</v>
      </c>
      <c r="AV528" s="14" t="s">
        <v>84</v>
      </c>
      <c r="AW528" s="14" t="s">
        <v>4</v>
      </c>
      <c r="AX528" s="14" t="s">
        <v>82</v>
      </c>
      <c r="AY528" s="256" t="s">
        <v>262</v>
      </c>
    </row>
    <row r="529" s="2" customFormat="1" ht="16.5" customHeight="1">
      <c r="A529" s="40"/>
      <c r="B529" s="41"/>
      <c r="C529" s="217" t="s">
        <v>653</v>
      </c>
      <c r="D529" s="217" t="s">
        <v>264</v>
      </c>
      <c r="E529" s="218" t="s">
        <v>654</v>
      </c>
      <c r="F529" s="219" t="s">
        <v>655</v>
      </c>
      <c r="G529" s="220" t="s">
        <v>130</v>
      </c>
      <c r="H529" s="221">
        <v>471.39999999999998</v>
      </c>
      <c r="I529" s="222"/>
      <c r="J529" s="223">
        <f>ROUND(I529*H529,2)</f>
        <v>0</v>
      </c>
      <c r="K529" s="219" t="s">
        <v>267</v>
      </c>
      <c r="L529" s="46"/>
      <c r="M529" s="224" t="s">
        <v>19</v>
      </c>
      <c r="N529" s="225" t="s">
        <v>46</v>
      </c>
      <c r="O529" s="86"/>
      <c r="P529" s="226">
        <f>O529*H529</f>
        <v>0</v>
      </c>
      <c r="Q529" s="226">
        <v>0</v>
      </c>
      <c r="R529" s="226">
        <f>Q529*H529</f>
        <v>0</v>
      </c>
      <c r="S529" s="226">
        <v>0</v>
      </c>
      <c r="T529" s="227">
        <f>S529*H529</f>
        <v>0</v>
      </c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R529" s="228" t="s">
        <v>268</v>
      </c>
      <c r="AT529" s="228" t="s">
        <v>264</v>
      </c>
      <c r="AU529" s="228" t="s">
        <v>84</v>
      </c>
      <c r="AY529" s="19" t="s">
        <v>262</v>
      </c>
      <c r="BE529" s="229">
        <f>IF(N529="základní",J529,0)</f>
        <v>0</v>
      </c>
      <c r="BF529" s="229">
        <f>IF(N529="snížená",J529,0)</f>
        <v>0</v>
      </c>
      <c r="BG529" s="229">
        <f>IF(N529="zákl. přenesená",J529,0)</f>
        <v>0</v>
      </c>
      <c r="BH529" s="229">
        <f>IF(N529="sníž. přenesená",J529,0)</f>
        <v>0</v>
      </c>
      <c r="BI529" s="229">
        <f>IF(N529="nulová",J529,0)</f>
        <v>0</v>
      </c>
      <c r="BJ529" s="19" t="s">
        <v>82</v>
      </c>
      <c r="BK529" s="229">
        <f>ROUND(I529*H529,2)</f>
        <v>0</v>
      </c>
      <c r="BL529" s="19" t="s">
        <v>268</v>
      </c>
      <c r="BM529" s="228" t="s">
        <v>656</v>
      </c>
    </row>
    <row r="530" s="2" customFormat="1">
      <c r="A530" s="40"/>
      <c r="B530" s="41"/>
      <c r="C530" s="42"/>
      <c r="D530" s="230" t="s">
        <v>270</v>
      </c>
      <c r="E530" s="42"/>
      <c r="F530" s="231" t="s">
        <v>657</v>
      </c>
      <c r="G530" s="42"/>
      <c r="H530" s="42"/>
      <c r="I530" s="232"/>
      <c r="J530" s="42"/>
      <c r="K530" s="42"/>
      <c r="L530" s="46"/>
      <c r="M530" s="233"/>
      <c r="N530" s="234"/>
      <c r="O530" s="86"/>
      <c r="P530" s="86"/>
      <c r="Q530" s="86"/>
      <c r="R530" s="86"/>
      <c r="S530" s="86"/>
      <c r="T530" s="87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T530" s="19" t="s">
        <v>270</v>
      </c>
      <c r="AU530" s="19" t="s">
        <v>84</v>
      </c>
    </row>
    <row r="531" s="14" customFormat="1">
      <c r="A531" s="14"/>
      <c r="B531" s="246"/>
      <c r="C531" s="247"/>
      <c r="D531" s="237" t="s">
        <v>272</v>
      </c>
      <c r="E531" s="248" t="s">
        <v>19</v>
      </c>
      <c r="F531" s="249" t="s">
        <v>140</v>
      </c>
      <c r="G531" s="247"/>
      <c r="H531" s="250">
        <v>299.80000000000001</v>
      </c>
      <c r="I531" s="251"/>
      <c r="J531" s="247"/>
      <c r="K531" s="247"/>
      <c r="L531" s="252"/>
      <c r="M531" s="253"/>
      <c r="N531" s="254"/>
      <c r="O531" s="254"/>
      <c r="P531" s="254"/>
      <c r="Q531" s="254"/>
      <c r="R531" s="254"/>
      <c r="S531" s="254"/>
      <c r="T531" s="255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6" t="s">
        <v>272</v>
      </c>
      <c r="AU531" s="256" t="s">
        <v>84</v>
      </c>
      <c r="AV531" s="14" t="s">
        <v>84</v>
      </c>
      <c r="AW531" s="14" t="s">
        <v>34</v>
      </c>
      <c r="AX531" s="14" t="s">
        <v>75</v>
      </c>
      <c r="AY531" s="256" t="s">
        <v>262</v>
      </c>
    </row>
    <row r="532" s="14" customFormat="1">
      <c r="A532" s="14"/>
      <c r="B532" s="246"/>
      <c r="C532" s="247"/>
      <c r="D532" s="237" t="s">
        <v>272</v>
      </c>
      <c r="E532" s="248" t="s">
        <v>19</v>
      </c>
      <c r="F532" s="249" t="s">
        <v>150</v>
      </c>
      <c r="G532" s="247"/>
      <c r="H532" s="250">
        <v>108.3</v>
      </c>
      <c r="I532" s="251"/>
      <c r="J532" s="247"/>
      <c r="K532" s="247"/>
      <c r="L532" s="252"/>
      <c r="M532" s="253"/>
      <c r="N532" s="254"/>
      <c r="O532" s="254"/>
      <c r="P532" s="254"/>
      <c r="Q532" s="254"/>
      <c r="R532" s="254"/>
      <c r="S532" s="254"/>
      <c r="T532" s="255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6" t="s">
        <v>272</v>
      </c>
      <c r="AU532" s="256" t="s">
        <v>84</v>
      </c>
      <c r="AV532" s="14" t="s">
        <v>84</v>
      </c>
      <c r="AW532" s="14" t="s">
        <v>34</v>
      </c>
      <c r="AX532" s="14" t="s">
        <v>75</v>
      </c>
      <c r="AY532" s="256" t="s">
        <v>262</v>
      </c>
    </row>
    <row r="533" s="14" customFormat="1">
      <c r="A533" s="14"/>
      <c r="B533" s="246"/>
      <c r="C533" s="247"/>
      <c r="D533" s="237" t="s">
        <v>272</v>
      </c>
      <c r="E533" s="248" t="s">
        <v>19</v>
      </c>
      <c r="F533" s="249" t="s">
        <v>156</v>
      </c>
      <c r="G533" s="247"/>
      <c r="H533" s="250">
        <v>27.600000000000001</v>
      </c>
      <c r="I533" s="251"/>
      <c r="J533" s="247"/>
      <c r="K533" s="247"/>
      <c r="L533" s="252"/>
      <c r="M533" s="253"/>
      <c r="N533" s="254"/>
      <c r="O533" s="254"/>
      <c r="P533" s="254"/>
      <c r="Q533" s="254"/>
      <c r="R533" s="254"/>
      <c r="S533" s="254"/>
      <c r="T533" s="255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56" t="s">
        <v>272</v>
      </c>
      <c r="AU533" s="256" t="s">
        <v>84</v>
      </c>
      <c r="AV533" s="14" t="s">
        <v>84</v>
      </c>
      <c r="AW533" s="14" t="s">
        <v>34</v>
      </c>
      <c r="AX533" s="14" t="s">
        <v>75</v>
      </c>
      <c r="AY533" s="256" t="s">
        <v>262</v>
      </c>
    </row>
    <row r="534" s="14" customFormat="1">
      <c r="A534" s="14"/>
      <c r="B534" s="246"/>
      <c r="C534" s="247"/>
      <c r="D534" s="237" t="s">
        <v>272</v>
      </c>
      <c r="E534" s="248" t="s">
        <v>19</v>
      </c>
      <c r="F534" s="249" t="s">
        <v>147</v>
      </c>
      <c r="G534" s="247"/>
      <c r="H534" s="250">
        <v>35.700000000000003</v>
      </c>
      <c r="I534" s="251"/>
      <c r="J534" s="247"/>
      <c r="K534" s="247"/>
      <c r="L534" s="252"/>
      <c r="M534" s="253"/>
      <c r="N534" s="254"/>
      <c r="O534" s="254"/>
      <c r="P534" s="254"/>
      <c r="Q534" s="254"/>
      <c r="R534" s="254"/>
      <c r="S534" s="254"/>
      <c r="T534" s="255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6" t="s">
        <v>272</v>
      </c>
      <c r="AU534" s="256" t="s">
        <v>84</v>
      </c>
      <c r="AV534" s="14" t="s">
        <v>84</v>
      </c>
      <c r="AW534" s="14" t="s">
        <v>34</v>
      </c>
      <c r="AX534" s="14" t="s">
        <v>75</v>
      </c>
      <c r="AY534" s="256" t="s">
        <v>262</v>
      </c>
    </row>
    <row r="535" s="15" customFormat="1">
      <c r="A535" s="15"/>
      <c r="B535" s="257"/>
      <c r="C535" s="258"/>
      <c r="D535" s="237" t="s">
        <v>272</v>
      </c>
      <c r="E535" s="259" t="s">
        <v>19</v>
      </c>
      <c r="F535" s="260" t="s">
        <v>278</v>
      </c>
      <c r="G535" s="258"/>
      <c r="H535" s="261">
        <v>471.39999999999998</v>
      </c>
      <c r="I535" s="262"/>
      <c r="J535" s="258"/>
      <c r="K535" s="258"/>
      <c r="L535" s="263"/>
      <c r="M535" s="264"/>
      <c r="N535" s="265"/>
      <c r="O535" s="265"/>
      <c r="P535" s="265"/>
      <c r="Q535" s="265"/>
      <c r="R535" s="265"/>
      <c r="S535" s="265"/>
      <c r="T535" s="266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T535" s="267" t="s">
        <v>272</v>
      </c>
      <c r="AU535" s="267" t="s">
        <v>84</v>
      </c>
      <c r="AV535" s="15" t="s">
        <v>268</v>
      </c>
      <c r="AW535" s="15" t="s">
        <v>34</v>
      </c>
      <c r="AX535" s="15" t="s">
        <v>82</v>
      </c>
      <c r="AY535" s="267" t="s">
        <v>262</v>
      </c>
    </row>
    <row r="536" s="2" customFormat="1" ht="16.5" customHeight="1">
      <c r="A536" s="40"/>
      <c r="B536" s="41"/>
      <c r="C536" s="268" t="s">
        <v>658</v>
      </c>
      <c r="D536" s="268" t="s">
        <v>315</v>
      </c>
      <c r="E536" s="269" t="s">
        <v>659</v>
      </c>
      <c r="F536" s="270" t="s">
        <v>660</v>
      </c>
      <c r="G536" s="271" t="s">
        <v>130</v>
      </c>
      <c r="H536" s="272">
        <v>314.79000000000002</v>
      </c>
      <c r="I536" s="273"/>
      <c r="J536" s="274">
        <f>ROUND(I536*H536,2)</f>
        <v>0</v>
      </c>
      <c r="K536" s="270" t="s">
        <v>267</v>
      </c>
      <c r="L536" s="275"/>
      <c r="M536" s="276" t="s">
        <v>19</v>
      </c>
      <c r="N536" s="277" t="s">
        <v>46</v>
      </c>
      <c r="O536" s="86"/>
      <c r="P536" s="226">
        <f>O536*H536</f>
        <v>0</v>
      </c>
      <c r="Q536" s="226">
        <v>4.0000000000000003E-05</v>
      </c>
      <c r="R536" s="226">
        <f>Q536*H536</f>
        <v>0.012591600000000001</v>
      </c>
      <c r="S536" s="226">
        <v>0</v>
      </c>
      <c r="T536" s="227">
        <f>S536*H536</f>
        <v>0</v>
      </c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R536" s="228" t="s">
        <v>134</v>
      </c>
      <c r="AT536" s="228" t="s">
        <v>315</v>
      </c>
      <c r="AU536" s="228" t="s">
        <v>84</v>
      </c>
      <c r="AY536" s="19" t="s">
        <v>262</v>
      </c>
      <c r="BE536" s="229">
        <f>IF(N536="základní",J536,0)</f>
        <v>0</v>
      </c>
      <c r="BF536" s="229">
        <f>IF(N536="snížená",J536,0)</f>
        <v>0</v>
      </c>
      <c r="BG536" s="229">
        <f>IF(N536="zákl. přenesená",J536,0)</f>
        <v>0</v>
      </c>
      <c r="BH536" s="229">
        <f>IF(N536="sníž. přenesená",J536,0)</f>
        <v>0</v>
      </c>
      <c r="BI536" s="229">
        <f>IF(N536="nulová",J536,0)</f>
        <v>0</v>
      </c>
      <c r="BJ536" s="19" t="s">
        <v>82</v>
      </c>
      <c r="BK536" s="229">
        <f>ROUND(I536*H536,2)</f>
        <v>0</v>
      </c>
      <c r="BL536" s="19" t="s">
        <v>268</v>
      </c>
      <c r="BM536" s="228" t="s">
        <v>661</v>
      </c>
    </row>
    <row r="537" s="2" customFormat="1">
      <c r="A537" s="40"/>
      <c r="B537" s="41"/>
      <c r="C537" s="42"/>
      <c r="D537" s="230" t="s">
        <v>270</v>
      </c>
      <c r="E537" s="42"/>
      <c r="F537" s="231" t="s">
        <v>662</v>
      </c>
      <c r="G537" s="42"/>
      <c r="H537" s="42"/>
      <c r="I537" s="232"/>
      <c r="J537" s="42"/>
      <c r="K537" s="42"/>
      <c r="L537" s="46"/>
      <c r="M537" s="233"/>
      <c r="N537" s="234"/>
      <c r="O537" s="86"/>
      <c r="P537" s="86"/>
      <c r="Q537" s="86"/>
      <c r="R537" s="86"/>
      <c r="S537" s="86"/>
      <c r="T537" s="87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T537" s="19" t="s">
        <v>270</v>
      </c>
      <c r="AU537" s="19" t="s">
        <v>84</v>
      </c>
    </row>
    <row r="538" s="14" customFormat="1">
      <c r="A538" s="14"/>
      <c r="B538" s="246"/>
      <c r="C538" s="247"/>
      <c r="D538" s="237" t="s">
        <v>272</v>
      </c>
      <c r="E538" s="248" t="s">
        <v>19</v>
      </c>
      <c r="F538" s="249" t="s">
        <v>663</v>
      </c>
      <c r="G538" s="247"/>
      <c r="H538" s="250">
        <v>299.80000000000001</v>
      </c>
      <c r="I538" s="251"/>
      <c r="J538" s="247"/>
      <c r="K538" s="247"/>
      <c r="L538" s="252"/>
      <c r="M538" s="253"/>
      <c r="N538" s="254"/>
      <c r="O538" s="254"/>
      <c r="P538" s="254"/>
      <c r="Q538" s="254"/>
      <c r="R538" s="254"/>
      <c r="S538" s="254"/>
      <c r="T538" s="255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56" t="s">
        <v>272</v>
      </c>
      <c r="AU538" s="256" t="s">
        <v>84</v>
      </c>
      <c r="AV538" s="14" t="s">
        <v>84</v>
      </c>
      <c r="AW538" s="14" t="s">
        <v>34</v>
      </c>
      <c r="AX538" s="14" t="s">
        <v>75</v>
      </c>
      <c r="AY538" s="256" t="s">
        <v>262</v>
      </c>
    </row>
    <row r="539" s="15" customFormat="1">
      <c r="A539" s="15"/>
      <c r="B539" s="257"/>
      <c r="C539" s="258"/>
      <c r="D539" s="237" t="s">
        <v>272</v>
      </c>
      <c r="E539" s="259" t="s">
        <v>140</v>
      </c>
      <c r="F539" s="260" t="s">
        <v>278</v>
      </c>
      <c r="G539" s="258"/>
      <c r="H539" s="261">
        <v>299.80000000000001</v>
      </c>
      <c r="I539" s="262"/>
      <c r="J539" s="258"/>
      <c r="K539" s="258"/>
      <c r="L539" s="263"/>
      <c r="M539" s="264"/>
      <c r="N539" s="265"/>
      <c r="O539" s="265"/>
      <c r="P539" s="265"/>
      <c r="Q539" s="265"/>
      <c r="R539" s="265"/>
      <c r="S539" s="265"/>
      <c r="T539" s="266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67" t="s">
        <v>272</v>
      </c>
      <c r="AU539" s="267" t="s">
        <v>84</v>
      </c>
      <c r="AV539" s="15" t="s">
        <v>268</v>
      </c>
      <c r="AW539" s="15" t="s">
        <v>34</v>
      </c>
      <c r="AX539" s="15" t="s">
        <v>82</v>
      </c>
      <c r="AY539" s="267" t="s">
        <v>262</v>
      </c>
    </row>
    <row r="540" s="14" customFormat="1">
      <c r="A540" s="14"/>
      <c r="B540" s="246"/>
      <c r="C540" s="247"/>
      <c r="D540" s="237" t="s">
        <v>272</v>
      </c>
      <c r="E540" s="247"/>
      <c r="F540" s="249" t="s">
        <v>664</v>
      </c>
      <c r="G540" s="247"/>
      <c r="H540" s="250">
        <v>314.79000000000002</v>
      </c>
      <c r="I540" s="251"/>
      <c r="J540" s="247"/>
      <c r="K540" s="247"/>
      <c r="L540" s="252"/>
      <c r="M540" s="253"/>
      <c r="N540" s="254"/>
      <c r="O540" s="254"/>
      <c r="P540" s="254"/>
      <c r="Q540" s="254"/>
      <c r="R540" s="254"/>
      <c r="S540" s="254"/>
      <c r="T540" s="255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56" t="s">
        <v>272</v>
      </c>
      <c r="AU540" s="256" t="s">
        <v>84</v>
      </c>
      <c r="AV540" s="14" t="s">
        <v>84</v>
      </c>
      <c r="AW540" s="14" t="s">
        <v>4</v>
      </c>
      <c r="AX540" s="14" t="s">
        <v>82</v>
      </c>
      <c r="AY540" s="256" t="s">
        <v>262</v>
      </c>
    </row>
    <row r="541" s="2" customFormat="1" ht="16.5" customHeight="1">
      <c r="A541" s="40"/>
      <c r="B541" s="41"/>
      <c r="C541" s="268" t="s">
        <v>665</v>
      </c>
      <c r="D541" s="268" t="s">
        <v>315</v>
      </c>
      <c r="E541" s="269" t="s">
        <v>666</v>
      </c>
      <c r="F541" s="270" t="s">
        <v>667</v>
      </c>
      <c r="G541" s="271" t="s">
        <v>130</v>
      </c>
      <c r="H541" s="272">
        <v>28.98</v>
      </c>
      <c r="I541" s="273"/>
      <c r="J541" s="274">
        <f>ROUND(I541*H541,2)</f>
        <v>0</v>
      </c>
      <c r="K541" s="270" t="s">
        <v>267</v>
      </c>
      <c r="L541" s="275"/>
      <c r="M541" s="276" t="s">
        <v>19</v>
      </c>
      <c r="N541" s="277" t="s">
        <v>46</v>
      </c>
      <c r="O541" s="86"/>
      <c r="P541" s="226">
        <f>O541*H541</f>
        <v>0</v>
      </c>
      <c r="Q541" s="226">
        <v>0.00020000000000000001</v>
      </c>
      <c r="R541" s="226">
        <f>Q541*H541</f>
        <v>0.0057959999999999999</v>
      </c>
      <c r="S541" s="226">
        <v>0</v>
      </c>
      <c r="T541" s="227">
        <f>S541*H541</f>
        <v>0</v>
      </c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R541" s="228" t="s">
        <v>134</v>
      </c>
      <c r="AT541" s="228" t="s">
        <v>315</v>
      </c>
      <c r="AU541" s="228" t="s">
        <v>84</v>
      </c>
      <c r="AY541" s="19" t="s">
        <v>262</v>
      </c>
      <c r="BE541" s="229">
        <f>IF(N541="základní",J541,0)</f>
        <v>0</v>
      </c>
      <c r="BF541" s="229">
        <f>IF(N541="snížená",J541,0)</f>
        <v>0</v>
      </c>
      <c r="BG541" s="229">
        <f>IF(N541="zákl. přenesená",J541,0)</f>
        <v>0</v>
      </c>
      <c r="BH541" s="229">
        <f>IF(N541="sníž. přenesená",J541,0)</f>
        <v>0</v>
      </c>
      <c r="BI541" s="229">
        <f>IF(N541="nulová",J541,0)</f>
        <v>0</v>
      </c>
      <c r="BJ541" s="19" t="s">
        <v>82</v>
      </c>
      <c r="BK541" s="229">
        <f>ROUND(I541*H541,2)</f>
        <v>0</v>
      </c>
      <c r="BL541" s="19" t="s">
        <v>268</v>
      </c>
      <c r="BM541" s="228" t="s">
        <v>668</v>
      </c>
    </row>
    <row r="542" s="2" customFormat="1">
      <c r="A542" s="40"/>
      <c r="B542" s="41"/>
      <c r="C542" s="42"/>
      <c r="D542" s="230" t="s">
        <v>270</v>
      </c>
      <c r="E542" s="42"/>
      <c r="F542" s="231" t="s">
        <v>669</v>
      </c>
      <c r="G542" s="42"/>
      <c r="H542" s="42"/>
      <c r="I542" s="232"/>
      <c r="J542" s="42"/>
      <c r="K542" s="42"/>
      <c r="L542" s="46"/>
      <c r="M542" s="233"/>
      <c r="N542" s="234"/>
      <c r="O542" s="86"/>
      <c r="P542" s="86"/>
      <c r="Q542" s="86"/>
      <c r="R542" s="86"/>
      <c r="S542" s="86"/>
      <c r="T542" s="87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T542" s="19" t="s">
        <v>270</v>
      </c>
      <c r="AU542" s="19" t="s">
        <v>84</v>
      </c>
    </row>
    <row r="543" s="14" customFormat="1">
      <c r="A543" s="14"/>
      <c r="B543" s="246"/>
      <c r="C543" s="247"/>
      <c r="D543" s="237" t="s">
        <v>272</v>
      </c>
      <c r="E543" s="248" t="s">
        <v>19</v>
      </c>
      <c r="F543" s="249" t="s">
        <v>183</v>
      </c>
      <c r="G543" s="247"/>
      <c r="H543" s="250">
        <v>27.600000000000001</v>
      </c>
      <c r="I543" s="251"/>
      <c r="J543" s="247"/>
      <c r="K543" s="247"/>
      <c r="L543" s="252"/>
      <c r="M543" s="253"/>
      <c r="N543" s="254"/>
      <c r="O543" s="254"/>
      <c r="P543" s="254"/>
      <c r="Q543" s="254"/>
      <c r="R543" s="254"/>
      <c r="S543" s="254"/>
      <c r="T543" s="255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56" t="s">
        <v>272</v>
      </c>
      <c r="AU543" s="256" t="s">
        <v>84</v>
      </c>
      <c r="AV543" s="14" t="s">
        <v>84</v>
      </c>
      <c r="AW543" s="14" t="s">
        <v>34</v>
      </c>
      <c r="AX543" s="14" t="s">
        <v>75</v>
      </c>
      <c r="AY543" s="256" t="s">
        <v>262</v>
      </c>
    </row>
    <row r="544" s="15" customFormat="1">
      <c r="A544" s="15"/>
      <c r="B544" s="257"/>
      <c r="C544" s="258"/>
      <c r="D544" s="237" t="s">
        <v>272</v>
      </c>
      <c r="E544" s="259" t="s">
        <v>156</v>
      </c>
      <c r="F544" s="260" t="s">
        <v>278</v>
      </c>
      <c r="G544" s="258"/>
      <c r="H544" s="261">
        <v>27.600000000000001</v>
      </c>
      <c r="I544" s="262"/>
      <c r="J544" s="258"/>
      <c r="K544" s="258"/>
      <c r="L544" s="263"/>
      <c r="M544" s="264"/>
      <c r="N544" s="265"/>
      <c r="O544" s="265"/>
      <c r="P544" s="265"/>
      <c r="Q544" s="265"/>
      <c r="R544" s="265"/>
      <c r="S544" s="265"/>
      <c r="T544" s="266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67" t="s">
        <v>272</v>
      </c>
      <c r="AU544" s="267" t="s">
        <v>84</v>
      </c>
      <c r="AV544" s="15" t="s">
        <v>268</v>
      </c>
      <c r="AW544" s="15" t="s">
        <v>34</v>
      </c>
      <c r="AX544" s="15" t="s">
        <v>82</v>
      </c>
      <c r="AY544" s="267" t="s">
        <v>262</v>
      </c>
    </row>
    <row r="545" s="14" customFormat="1">
      <c r="A545" s="14"/>
      <c r="B545" s="246"/>
      <c r="C545" s="247"/>
      <c r="D545" s="237" t="s">
        <v>272</v>
      </c>
      <c r="E545" s="247"/>
      <c r="F545" s="249" t="s">
        <v>670</v>
      </c>
      <c r="G545" s="247"/>
      <c r="H545" s="250">
        <v>28.98</v>
      </c>
      <c r="I545" s="251"/>
      <c r="J545" s="247"/>
      <c r="K545" s="247"/>
      <c r="L545" s="252"/>
      <c r="M545" s="253"/>
      <c r="N545" s="254"/>
      <c r="O545" s="254"/>
      <c r="P545" s="254"/>
      <c r="Q545" s="254"/>
      <c r="R545" s="254"/>
      <c r="S545" s="254"/>
      <c r="T545" s="255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56" t="s">
        <v>272</v>
      </c>
      <c r="AU545" s="256" t="s">
        <v>84</v>
      </c>
      <c r="AV545" s="14" t="s">
        <v>84</v>
      </c>
      <c r="AW545" s="14" t="s">
        <v>4</v>
      </c>
      <c r="AX545" s="14" t="s">
        <v>82</v>
      </c>
      <c r="AY545" s="256" t="s">
        <v>262</v>
      </c>
    </row>
    <row r="546" s="2" customFormat="1" ht="16.5" customHeight="1">
      <c r="A546" s="40"/>
      <c r="B546" s="41"/>
      <c r="C546" s="268" t="s">
        <v>671</v>
      </c>
      <c r="D546" s="268" t="s">
        <v>315</v>
      </c>
      <c r="E546" s="269" t="s">
        <v>672</v>
      </c>
      <c r="F546" s="270" t="s">
        <v>673</v>
      </c>
      <c r="G546" s="271" t="s">
        <v>130</v>
      </c>
      <c r="H546" s="272">
        <v>35.700000000000003</v>
      </c>
      <c r="I546" s="273"/>
      <c r="J546" s="274">
        <f>ROUND(I546*H546,2)</f>
        <v>0</v>
      </c>
      <c r="K546" s="270" t="s">
        <v>267</v>
      </c>
      <c r="L546" s="275"/>
      <c r="M546" s="276" t="s">
        <v>19</v>
      </c>
      <c r="N546" s="277" t="s">
        <v>46</v>
      </c>
      <c r="O546" s="86"/>
      <c r="P546" s="226">
        <f>O546*H546</f>
        <v>0</v>
      </c>
      <c r="Q546" s="226">
        <v>0.00029999999999999997</v>
      </c>
      <c r="R546" s="226">
        <f>Q546*H546</f>
        <v>0.010710000000000001</v>
      </c>
      <c r="S546" s="226">
        <v>0</v>
      </c>
      <c r="T546" s="227">
        <f>S546*H546</f>
        <v>0</v>
      </c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R546" s="228" t="s">
        <v>134</v>
      </c>
      <c r="AT546" s="228" t="s">
        <v>315</v>
      </c>
      <c r="AU546" s="228" t="s">
        <v>84</v>
      </c>
      <c r="AY546" s="19" t="s">
        <v>262</v>
      </c>
      <c r="BE546" s="229">
        <f>IF(N546="základní",J546,0)</f>
        <v>0</v>
      </c>
      <c r="BF546" s="229">
        <f>IF(N546="snížená",J546,0)</f>
        <v>0</v>
      </c>
      <c r="BG546" s="229">
        <f>IF(N546="zákl. přenesená",J546,0)</f>
        <v>0</v>
      </c>
      <c r="BH546" s="229">
        <f>IF(N546="sníž. přenesená",J546,0)</f>
        <v>0</v>
      </c>
      <c r="BI546" s="229">
        <f>IF(N546="nulová",J546,0)</f>
        <v>0</v>
      </c>
      <c r="BJ546" s="19" t="s">
        <v>82</v>
      </c>
      <c r="BK546" s="229">
        <f>ROUND(I546*H546,2)</f>
        <v>0</v>
      </c>
      <c r="BL546" s="19" t="s">
        <v>268</v>
      </c>
      <c r="BM546" s="228" t="s">
        <v>674</v>
      </c>
    </row>
    <row r="547" s="2" customFormat="1">
      <c r="A547" s="40"/>
      <c r="B547" s="41"/>
      <c r="C547" s="42"/>
      <c r="D547" s="230" t="s">
        <v>270</v>
      </c>
      <c r="E547" s="42"/>
      <c r="F547" s="231" t="s">
        <v>675</v>
      </c>
      <c r="G547" s="42"/>
      <c r="H547" s="42"/>
      <c r="I547" s="232"/>
      <c r="J547" s="42"/>
      <c r="K547" s="42"/>
      <c r="L547" s="46"/>
      <c r="M547" s="233"/>
      <c r="N547" s="234"/>
      <c r="O547" s="86"/>
      <c r="P547" s="86"/>
      <c r="Q547" s="86"/>
      <c r="R547" s="86"/>
      <c r="S547" s="86"/>
      <c r="T547" s="87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T547" s="19" t="s">
        <v>270</v>
      </c>
      <c r="AU547" s="19" t="s">
        <v>84</v>
      </c>
    </row>
    <row r="548" s="14" customFormat="1">
      <c r="A548" s="14"/>
      <c r="B548" s="246"/>
      <c r="C548" s="247"/>
      <c r="D548" s="237" t="s">
        <v>272</v>
      </c>
      <c r="E548" s="248" t="s">
        <v>19</v>
      </c>
      <c r="F548" s="249" t="s">
        <v>149</v>
      </c>
      <c r="G548" s="247"/>
      <c r="H548" s="250">
        <v>35.700000000000003</v>
      </c>
      <c r="I548" s="251"/>
      <c r="J548" s="247"/>
      <c r="K548" s="247"/>
      <c r="L548" s="252"/>
      <c r="M548" s="253"/>
      <c r="N548" s="254"/>
      <c r="O548" s="254"/>
      <c r="P548" s="254"/>
      <c r="Q548" s="254"/>
      <c r="R548" s="254"/>
      <c r="S548" s="254"/>
      <c r="T548" s="255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6" t="s">
        <v>272</v>
      </c>
      <c r="AU548" s="256" t="s">
        <v>84</v>
      </c>
      <c r="AV548" s="14" t="s">
        <v>84</v>
      </c>
      <c r="AW548" s="14" t="s">
        <v>34</v>
      </c>
      <c r="AX548" s="14" t="s">
        <v>75</v>
      </c>
      <c r="AY548" s="256" t="s">
        <v>262</v>
      </c>
    </row>
    <row r="549" s="15" customFormat="1">
      <c r="A549" s="15"/>
      <c r="B549" s="257"/>
      <c r="C549" s="258"/>
      <c r="D549" s="237" t="s">
        <v>272</v>
      </c>
      <c r="E549" s="259" t="s">
        <v>147</v>
      </c>
      <c r="F549" s="260" t="s">
        <v>278</v>
      </c>
      <c r="G549" s="258"/>
      <c r="H549" s="261">
        <v>35.700000000000003</v>
      </c>
      <c r="I549" s="262"/>
      <c r="J549" s="258"/>
      <c r="K549" s="258"/>
      <c r="L549" s="263"/>
      <c r="M549" s="264"/>
      <c r="N549" s="265"/>
      <c r="O549" s="265"/>
      <c r="P549" s="265"/>
      <c r="Q549" s="265"/>
      <c r="R549" s="265"/>
      <c r="S549" s="265"/>
      <c r="T549" s="266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67" t="s">
        <v>272</v>
      </c>
      <c r="AU549" s="267" t="s">
        <v>84</v>
      </c>
      <c r="AV549" s="15" t="s">
        <v>268</v>
      </c>
      <c r="AW549" s="15" t="s">
        <v>34</v>
      </c>
      <c r="AX549" s="15" t="s">
        <v>82</v>
      </c>
      <c r="AY549" s="267" t="s">
        <v>262</v>
      </c>
    </row>
    <row r="550" s="2" customFormat="1" ht="16.5" customHeight="1">
      <c r="A550" s="40"/>
      <c r="B550" s="41"/>
      <c r="C550" s="268" t="s">
        <v>676</v>
      </c>
      <c r="D550" s="268" t="s">
        <v>315</v>
      </c>
      <c r="E550" s="269" t="s">
        <v>677</v>
      </c>
      <c r="F550" s="270" t="s">
        <v>678</v>
      </c>
      <c r="G550" s="271" t="s">
        <v>130</v>
      </c>
      <c r="H550" s="272">
        <v>113.715</v>
      </c>
      <c r="I550" s="273"/>
      <c r="J550" s="274">
        <f>ROUND(I550*H550,2)</f>
        <v>0</v>
      </c>
      <c r="K550" s="270" t="s">
        <v>267</v>
      </c>
      <c r="L550" s="275"/>
      <c r="M550" s="276" t="s">
        <v>19</v>
      </c>
      <c r="N550" s="277" t="s">
        <v>46</v>
      </c>
      <c r="O550" s="86"/>
      <c r="P550" s="226">
        <f>O550*H550</f>
        <v>0</v>
      </c>
      <c r="Q550" s="226">
        <v>0.00012</v>
      </c>
      <c r="R550" s="226">
        <f>Q550*H550</f>
        <v>0.013645800000000001</v>
      </c>
      <c r="S550" s="226">
        <v>0</v>
      </c>
      <c r="T550" s="227">
        <f>S550*H550</f>
        <v>0</v>
      </c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R550" s="228" t="s">
        <v>134</v>
      </c>
      <c r="AT550" s="228" t="s">
        <v>315</v>
      </c>
      <c r="AU550" s="228" t="s">
        <v>84</v>
      </c>
      <c r="AY550" s="19" t="s">
        <v>262</v>
      </c>
      <c r="BE550" s="229">
        <f>IF(N550="základní",J550,0)</f>
        <v>0</v>
      </c>
      <c r="BF550" s="229">
        <f>IF(N550="snížená",J550,0)</f>
        <v>0</v>
      </c>
      <c r="BG550" s="229">
        <f>IF(N550="zákl. přenesená",J550,0)</f>
        <v>0</v>
      </c>
      <c r="BH550" s="229">
        <f>IF(N550="sníž. přenesená",J550,0)</f>
        <v>0</v>
      </c>
      <c r="BI550" s="229">
        <f>IF(N550="nulová",J550,0)</f>
        <v>0</v>
      </c>
      <c r="BJ550" s="19" t="s">
        <v>82</v>
      </c>
      <c r="BK550" s="229">
        <f>ROUND(I550*H550,2)</f>
        <v>0</v>
      </c>
      <c r="BL550" s="19" t="s">
        <v>268</v>
      </c>
      <c r="BM550" s="228" t="s">
        <v>679</v>
      </c>
    </row>
    <row r="551" s="2" customFormat="1">
      <c r="A551" s="40"/>
      <c r="B551" s="41"/>
      <c r="C551" s="42"/>
      <c r="D551" s="230" t="s">
        <v>270</v>
      </c>
      <c r="E551" s="42"/>
      <c r="F551" s="231" t="s">
        <v>680</v>
      </c>
      <c r="G551" s="42"/>
      <c r="H551" s="42"/>
      <c r="I551" s="232"/>
      <c r="J551" s="42"/>
      <c r="K551" s="42"/>
      <c r="L551" s="46"/>
      <c r="M551" s="233"/>
      <c r="N551" s="234"/>
      <c r="O551" s="86"/>
      <c r="P551" s="86"/>
      <c r="Q551" s="86"/>
      <c r="R551" s="86"/>
      <c r="S551" s="86"/>
      <c r="T551" s="87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T551" s="19" t="s">
        <v>270</v>
      </c>
      <c r="AU551" s="19" t="s">
        <v>84</v>
      </c>
    </row>
    <row r="552" s="14" customFormat="1">
      <c r="A552" s="14"/>
      <c r="B552" s="246"/>
      <c r="C552" s="247"/>
      <c r="D552" s="237" t="s">
        <v>272</v>
      </c>
      <c r="E552" s="248" t="s">
        <v>19</v>
      </c>
      <c r="F552" s="249" t="s">
        <v>681</v>
      </c>
      <c r="G552" s="247"/>
      <c r="H552" s="250">
        <v>108.3</v>
      </c>
      <c r="I552" s="251"/>
      <c r="J552" s="247"/>
      <c r="K552" s="247"/>
      <c r="L552" s="252"/>
      <c r="M552" s="253"/>
      <c r="N552" s="254"/>
      <c r="O552" s="254"/>
      <c r="P552" s="254"/>
      <c r="Q552" s="254"/>
      <c r="R552" s="254"/>
      <c r="S552" s="254"/>
      <c r="T552" s="255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56" t="s">
        <v>272</v>
      </c>
      <c r="AU552" s="256" t="s">
        <v>84</v>
      </c>
      <c r="AV552" s="14" t="s">
        <v>84</v>
      </c>
      <c r="AW552" s="14" t="s">
        <v>34</v>
      </c>
      <c r="AX552" s="14" t="s">
        <v>75</v>
      </c>
      <c r="AY552" s="256" t="s">
        <v>262</v>
      </c>
    </row>
    <row r="553" s="15" customFormat="1">
      <c r="A553" s="15"/>
      <c r="B553" s="257"/>
      <c r="C553" s="258"/>
      <c r="D553" s="237" t="s">
        <v>272</v>
      </c>
      <c r="E553" s="259" t="s">
        <v>150</v>
      </c>
      <c r="F553" s="260" t="s">
        <v>278</v>
      </c>
      <c r="G553" s="258"/>
      <c r="H553" s="261">
        <v>108.3</v>
      </c>
      <c r="I553" s="262"/>
      <c r="J553" s="258"/>
      <c r="K553" s="258"/>
      <c r="L553" s="263"/>
      <c r="M553" s="264"/>
      <c r="N553" s="265"/>
      <c r="O553" s="265"/>
      <c r="P553" s="265"/>
      <c r="Q553" s="265"/>
      <c r="R553" s="265"/>
      <c r="S553" s="265"/>
      <c r="T553" s="266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T553" s="267" t="s">
        <v>272</v>
      </c>
      <c r="AU553" s="267" t="s">
        <v>84</v>
      </c>
      <c r="AV553" s="15" t="s">
        <v>268</v>
      </c>
      <c r="AW553" s="15" t="s">
        <v>34</v>
      </c>
      <c r="AX553" s="15" t="s">
        <v>82</v>
      </c>
      <c r="AY553" s="267" t="s">
        <v>262</v>
      </c>
    </row>
    <row r="554" s="14" customFormat="1">
      <c r="A554" s="14"/>
      <c r="B554" s="246"/>
      <c r="C554" s="247"/>
      <c r="D554" s="237" t="s">
        <v>272</v>
      </c>
      <c r="E554" s="247"/>
      <c r="F554" s="249" t="s">
        <v>682</v>
      </c>
      <c r="G554" s="247"/>
      <c r="H554" s="250">
        <v>113.715</v>
      </c>
      <c r="I554" s="251"/>
      <c r="J554" s="247"/>
      <c r="K554" s="247"/>
      <c r="L554" s="252"/>
      <c r="M554" s="253"/>
      <c r="N554" s="254"/>
      <c r="O554" s="254"/>
      <c r="P554" s="254"/>
      <c r="Q554" s="254"/>
      <c r="R554" s="254"/>
      <c r="S554" s="254"/>
      <c r="T554" s="255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56" t="s">
        <v>272</v>
      </c>
      <c r="AU554" s="256" t="s">
        <v>84</v>
      </c>
      <c r="AV554" s="14" t="s">
        <v>84</v>
      </c>
      <c r="AW554" s="14" t="s">
        <v>4</v>
      </c>
      <c r="AX554" s="14" t="s">
        <v>82</v>
      </c>
      <c r="AY554" s="256" t="s">
        <v>262</v>
      </c>
    </row>
    <row r="555" s="2" customFormat="1" ht="24.15" customHeight="1">
      <c r="A555" s="40"/>
      <c r="B555" s="41"/>
      <c r="C555" s="217" t="s">
        <v>683</v>
      </c>
      <c r="D555" s="217" t="s">
        <v>264</v>
      </c>
      <c r="E555" s="218" t="s">
        <v>684</v>
      </c>
      <c r="F555" s="219" t="s">
        <v>685</v>
      </c>
      <c r="G555" s="220" t="s">
        <v>116</v>
      </c>
      <c r="H555" s="221">
        <v>288.78800000000001</v>
      </c>
      <c r="I555" s="222"/>
      <c r="J555" s="223">
        <f>ROUND(I555*H555,2)</f>
        <v>0</v>
      </c>
      <c r="K555" s="219" t="s">
        <v>267</v>
      </c>
      <c r="L555" s="46"/>
      <c r="M555" s="224" t="s">
        <v>19</v>
      </c>
      <c r="N555" s="225" t="s">
        <v>46</v>
      </c>
      <c r="O555" s="86"/>
      <c r="P555" s="226">
        <f>O555*H555</f>
        <v>0</v>
      </c>
      <c r="Q555" s="226">
        <v>0.0043</v>
      </c>
      <c r="R555" s="226">
        <f>Q555*H555</f>
        <v>1.2417884000000001</v>
      </c>
      <c r="S555" s="226">
        <v>0</v>
      </c>
      <c r="T555" s="227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28" t="s">
        <v>268</v>
      </c>
      <c r="AT555" s="228" t="s">
        <v>264</v>
      </c>
      <c r="AU555" s="228" t="s">
        <v>84</v>
      </c>
      <c r="AY555" s="19" t="s">
        <v>262</v>
      </c>
      <c r="BE555" s="229">
        <f>IF(N555="základní",J555,0)</f>
        <v>0</v>
      </c>
      <c r="BF555" s="229">
        <f>IF(N555="snížená",J555,0)</f>
        <v>0</v>
      </c>
      <c r="BG555" s="229">
        <f>IF(N555="zákl. přenesená",J555,0)</f>
        <v>0</v>
      </c>
      <c r="BH555" s="229">
        <f>IF(N555="sníž. přenesená",J555,0)</f>
        <v>0</v>
      </c>
      <c r="BI555" s="229">
        <f>IF(N555="nulová",J555,0)</f>
        <v>0</v>
      </c>
      <c r="BJ555" s="19" t="s">
        <v>82</v>
      </c>
      <c r="BK555" s="229">
        <f>ROUND(I555*H555,2)</f>
        <v>0</v>
      </c>
      <c r="BL555" s="19" t="s">
        <v>268</v>
      </c>
      <c r="BM555" s="228" t="s">
        <v>686</v>
      </c>
    </row>
    <row r="556" s="2" customFormat="1">
      <c r="A556" s="40"/>
      <c r="B556" s="41"/>
      <c r="C556" s="42"/>
      <c r="D556" s="230" t="s">
        <v>270</v>
      </c>
      <c r="E556" s="42"/>
      <c r="F556" s="231" t="s">
        <v>687</v>
      </c>
      <c r="G556" s="42"/>
      <c r="H556" s="42"/>
      <c r="I556" s="232"/>
      <c r="J556" s="42"/>
      <c r="K556" s="42"/>
      <c r="L556" s="46"/>
      <c r="M556" s="233"/>
      <c r="N556" s="234"/>
      <c r="O556" s="86"/>
      <c r="P556" s="86"/>
      <c r="Q556" s="86"/>
      <c r="R556" s="86"/>
      <c r="S556" s="86"/>
      <c r="T556" s="87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T556" s="19" t="s">
        <v>270</v>
      </c>
      <c r="AU556" s="19" t="s">
        <v>84</v>
      </c>
    </row>
    <row r="557" s="13" customFormat="1">
      <c r="A557" s="13"/>
      <c r="B557" s="235"/>
      <c r="C557" s="236"/>
      <c r="D557" s="237" t="s">
        <v>272</v>
      </c>
      <c r="E557" s="238" t="s">
        <v>19</v>
      </c>
      <c r="F557" s="239" t="s">
        <v>273</v>
      </c>
      <c r="G557" s="236"/>
      <c r="H557" s="238" t="s">
        <v>19</v>
      </c>
      <c r="I557" s="240"/>
      <c r="J557" s="236"/>
      <c r="K557" s="236"/>
      <c r="L557" s="241"/>
      <c r="M557" s="242"/>
      <c r="N557" s="243"/>
      <c r="O557" s="243"/>
      <c r="P557" s="243"/>
      <c r="Q557" s="243"/>
      <c r="R557" s="243"/>
      <c r="S557" s="243"/>
      <c r="T557" s="244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5" t="s">
        <v>272</v>
      </c>
      <c r="AU557" s="245" t="s">
        <v>84</v>
      </c>
      <c r="AV557" s="13" t="s">
        <v>82</v>
      </c>
      <c r="AW557" s="13" t="s">
        <v>34</v>
      </c>
      <c r="AX557" s="13" t="s">
        <v>75</v>
      </c>
      <c r="AY557" s="245" t="s">
        <v>262</v>
      </c>
    </row>
    <row r="558" s="13" customFormat="1">
      <c r="A558" s="13"/>
      <c r="B558" s="235"/>
      <c r="C558" s="236"/>
      <c r="D558" s="237" t="s">
        <v>272</v>
      </c>
      <c r="E558" s="238" t="s">
        <v>19</v>
      </c>
      <c r="F558" s="239" t="s">
        <v>592</v>
      </c>
      <c r="G558" s="236"/>
      <c r="H558" s="238" t="s">
        <v>19</v>
      </c>
      <c r="I558" s="240"/>
      <c r="J558" s="236"/>
      <c r="K558" s="236"/>
      <c r="L558" s="241"/>
      <c r="M558" s="242"/>
      <c r="N558" s="243"/>
      <c r="O558" s="243"/>
      <c r="P558" s="243"/>
      <c r="Q558" s="243"/>
      <c r="R558" s="243"/>
      <c r="S558" s="243"/>
      <c r="T558" s="244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5" t="s">
        <v>272</v>
      </c>
      <c r="AU558" s="245" t="s">
        <v>84</v>
      </c>
      <c r="AV558" s="13" t="s">
        <v>82</v>
      </c>
      <c r="AW558" s="13" t="s">
        <v>34</v>
      </c>
      <c r="AX558" s="13" t="s">
        <v>75</v>
      </c>
      <c r="AY558" s="245" t="s">
        <v>262</v>
      </c>
    </row>
    <row r="559" s="13" customFormat="1">
      <c r="A559" s="13"/>
      <c r="B559" s="235"/>
      <c r="C559" s="236"/>
      <c r="D559" s="237" t="s">
        <v>272</v>
      </c>
      <c r="E559" s="238" t="s">
        <v>19</v>
      </c>
      <c r="F559" s="239" t="s">
        <v>593</v>
      </c>
      <c r="G559" s="236"/>
      <c r="H559" s="238" t="s">
        <v>19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5" t="s">
        <v>272</v>
      </c>
      <c r="AU559" s="245" t="s">
        <v>84</v>
      </c>
      <c r="AV559" s="13" t="s">
        <v>82</v>
      </c>
      <c r="AW559" s="13" t="s">
        <v>34</v>
      </c>
      <c r="AX559" s="13" t="s">
        <v>75</v>
      </c>
      <c r="AY559" s="245" t="s">
        <v>262</v>
      </c>
    </row>
    <row r="560" s="13" customFormat="1">
      <c r="A560" s="13"/>
      <c r="B560" s="235"/>
      <c r="C560" s="236"/>
      <c r="D560" s="237" t="s">
        <v>272</v>
      </c>
      <c r="E560" s="238" t="s">
        <v>19</v>
      </c>
      <c r="F560" s="239" t="s">
        <v>602</v>
      </c>
      <c r="G560" s="236"/>
      <c r="H560" s="238" t="s">
        <v>19</v>
      </c>
      <c r="I560" s="240"/>
      <c r="J560" s="236"/>
      <c r="K560" s="236"/>
      <c r="L560" s="241"/>
      <c r="M560" s="242"/>
      <c r="N560" s="243"/>
      <c r="O560" s="243"/>
      <c r="P560" s="243"/>
      <c r="Q560" s="243"/>
      <c r="R560" s="243"/>
      <c r="S560" s="243"/>
      <c r="T560" s="244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5" t="s">
        <v>272</v>
      </c>
      <c r="AU560" s="245" t="s">
        <v>84</v>
      </c>
      <c r="AV560" s="13" t="s">
        <v>82</v>
      </c>
      <c r="AW560" s="13" t="s">
        <v>34</v>
      </c>
      <c r="AX560" s="13" t="s">
        <v>75</v>
      </c>
      <c r="AY560" s="245" t="s">
        <v>262</v>
      </c>
    </row>
    <row r="561" s="14" customFormat="1">
      <c r="A561" s="14"/>
      <c r="B561" s="246"/>
      <c r="C561" s="247"/>
      <c r="D561" s="237" t="s">
        <v>272</v>
      </c>
      <c r="E561" s="248" t="s">
        <v>19</v>
      </c>
      <c r="F561" s="249" t="s">
        <v>603</v>
      </c>
      <c r="G561" s="247"/>
      <c r="H561" s="250">
        <v>67.921000000000006</v>
      </c>
      <c r="I561" s="251"/>
      <c r="J561" s="247"/>
      <c r="K561" s="247"/>
      <c r="L561" s="252"/>
      <c r="M561" s="253"/>
      <c r="N561" s="254"/>
      <c r="O561" s="254"/>
      <c r="P561" s="254"/>
      <c r="Q561" s="254"/>
      <c r="R561" s="254"/>
      <c r="S561" s="254"/>
      <c r="T561" s="255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56" t="s">
        <v>272</v>
      </c>
      <c r="AU561" s="256" t="s">
        <v>84</v>
      </c>
      <c r="AV561" s="14" t="s">
        <v>84</v>
      </c>
      <c r="AW561" s="14" t="s">
        <v>34</v>
      </c>
      <c r="AX561" s="14" t="s">
        <v>75</v>
      </c>
      <c r="AY561" s="256" t="s">
        <v>262</v>
      </c>
    </row>
    <row r="562" s="13" customFormat="1">
      <c r="A562" s="13"/>
      <c r="B562" s="235"/>
      <c r="C562" s="236"/>
      <c r="D562" s="237" t="s">
        <v>272</v>
      </c>
      <c r="E562" s="238" t="s">
        <v>19</v>
      </c>
      <c r="F562" s="239" t="s">
        <v>604</v>
      </c>
      <c r="G562" s="236"/>
      <c r="H562" s="238" t="s">
        <v>19</v>
      </c>
      <c r="I562" s="240"/>
      <c r="J562" s="236"/>
      <c r="K562" s="236"/>
      <c r="L562" s="241"/>
      <c r="M562" s="242"/>
      <c r="N562" s="243"/>
      <c r="O562" s="243"/>
      <c r="P562" s="243"/>
      <c r="Q562" s="243"/>
      <c r="R562" s="243"/>
      <c r="S562" s="243"/>
      <c r="T562" s="244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5" t="s">
        <v>272</v>
      </c>
      <c r="AU562" s="245" t="s">
        <v>84</v>
      </c>
      <c r="AV562" s="13" t="s">
        <v>82</v>
      </c>
      <c r="AW562" s="13" t="s">
        <v>34</v>
      </c>
      <c r="AX562" s="13" t="s">
        <v>75</v>
      </c>
      <c r="AY562" s="245" t="s">
        <v>262</v>
      </c>
    </row>
    <row r="563" s="14" customFormat="1">
      <c r="A563" s="14"/>
      <c r="B563" s="246"/>
      <c r="C563" s="247"/>
      <c r="D563" s="237" t="s">
        <v>272</v>
      </c>
      <c r="E563" s="248" t="s">
        <v>19</v>
      </c>
      <c r="F563" s="249" t="s">
        <v>605</v>
      </c>
      <c r="G563" s="247"/>
      <c r="H563" s="250">
        <v>61.469999999999999</v>
      </c>
      <c r="I563" s="251"/>
      <c r="J563" s="247"/>
      <c r="K563" s="247"/>
      <c r="L563" s="252"/>
      <c r="M563" s="253"/>
      <c r="N563" s="254"/>
      <c r="O563" s="254"/>
      <c r="P563" s="254"/>
      <c r="Q563" s="254"/>
      <c r="R563" s="254"/>
      <c r="S563" s="254"/>
      <c r="T563" s="255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56" t="s">
        <v>272</v>
      </c>
      <c r="AU563" s="256" t="s">
        <v>84</v>
      </c>
      <c r="AV563" s="14" t="s">
        <v>84</v>
      </c>
      <c r="AW563" s="14" t="s">
        <v>34</v>
      </c>
      <c r="AX563" s="14" t="s">
        <v>75</v>
      </c>
      <c r="AY563" s="256" t="s">
        <v>262</v>
      </c>
    </row>
    <row r="564" s="13" customFormat="1">
      <c r="A564" s="13"/>
      <c r="B564" s="235"/>
      <c r="C564" s="236"/>
      <c r="D564" s="237" t="s">
        <v>272</v>
      </c>
      <c r="E564" s="238" t="s">
        <v>19</v>
      </c>
      <c r="F564" s="239" t="s">
        <v>594</v>
      </c>
      <c r="G564" s="236"/>
      <c r="H564" s="238" t="s">
        <v>19</v>
      </c>
      <c r="I564" s="240"/>
      <c r="J564" s="236"/>
      <c r="K564" s="236"/>
      <c r="L564" s="241"/>
      <c r="M564" s="242"/>
      <c r="N564" s="243"/>
      <c r="O564" s="243"/>
      <c r="P564" s="243"/>
      <c r="Q564" s="243"/>
      <c r="R564" s="243"/>
      <c r="S564" s="243"/>
      <c r="T564" s="244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5" t="s">
        <v>272</v>
      </c>
      <c r="AU564" s="245" t="s">
        <v>84</v>
      </c>
      <c r="AV564" s="13" t="s">
        <v>82</v>
      </c>
      <c r="AW564" s="13" t="s">
        <v>34</v>
      </c>
      <c r="AX564" s="13" t="s">
        <v>75</v>
      </c>
      <c r="AY564" s="245" t="s">
        <v>262</v>
      </c>
    </row>
    <row r="565" s="13" customFormat="1">
      <c r="A565" s="13"/>
      <c r="B565" s="235"/>
      <c r="C565" s="236"/>
      <c r="D565" s="237" t="s">
        <v>272</v>
      </c>
      <c r="E565" s="238" t="s">
        <v>19</v>
      </c>
      <c r="F565" s="239" t="s">
        <v>606</v>
      </c>
      <c r="G565" s="236"/>
      <c r="H565" s="238" t="s">
        <v>19</v>
      </c>
      <c r="I565" s="240"/>
      <c r="J565" s="236"/>
      <c r="K565" s="236"/>
      <c r="L565" s="241"/>
      <c r="M565" s="242"/>
      <c r="N565" s="243"/>
      <c r="O565" s="243"/>
      <c r="P565" s="243"/>
      <c r="Q565" s="243"/>
      <c r="R565" s="243"/>
      <c r="S565" s="243"/>
      <c r="T565" s="244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5" t="s">
        <v>272</v>
      </c>
      <c r="AU565" s="245" t="s">
        <v>84</v>
      </c>
      <c r="AV565" s="13" t="s">
        <v>82</v>
      </c>
      <c r="AW565" s="13" t="s">
        <v>34</v>
      </c>
      <c r="AX565" s="13" t="s">
        <v>75</v>
      </c>
      <c r="AY565" s="245" t="s">
        <v>262</v>
      </c>
    </row>
    <row r="566" s="14" customFormat="1">
      <c r="A566" s="14"/>
      <c r="B566" s="246"/>
      <c r="C566" s="247"/>
      <c r="D566" s="237" t="s">
        <v>272</v>
      </c>
      <c r="E566" s="248" t="s">
        <v>19</v>
      </c>
      <c r="F566" s="249" t="s">
        <v>607</v>
      </c>
      <c r="G566" s="247"/>
      <c r="H566" s="250">
        <v>54.151000000000003</v>
      </c>
      <c r="I566" s="251"/>
      <c r="J566" s="247"/>
      <c r="K566" s="247"/>
      <c r="L566" s="252"/>
      <c r="M566" s="253"/>
      <c r="N566" s="254"/>
      <c r="O566" s="254"/>
      <c r="P566" s="254"/>
      <c r="Q566" s="254"/>
      <c r="R566" s="254"/>
      <c r="S566" s="254"/>
      <c r="T566" s="255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56" t="s">
        <v>272</v>
      </c>
      <c r="AU566" s="256" t="s">
        <v>84</v>
      </c>
      <c r="AV566" s="14" t="s">
        <v>84</v>
      </c>
      <c r="AW566" s="14" t="s">
        <v>34</v>
      </c>
      <c r="AX566" s="14" t="s">
        <v>75</v>
      </c>
      <c r="AY566" s="256" t="s">
        <v>262</v>
      </c>
    </row>
    <row r="567" s="13" customFormat="1">
      <c r="A567" s="13"/>
      <c r="B567" s="235"/>
      <c r="C567" s="236"/>
      <c r="D567" s="237" t="s">
        <v>272</v>
      </c>
      <c r="E567" s="238" t="s">
        <v>19</v>
      </c>
      <c r="F567" s="239" t="s">
        <v>608</v>
      </c>
      <c r="G567" s="236"/>
      <c r="H567" s="238" t="s">
        <v>19</v>
      </c>
      <c r="I567" s="240"/>
      <c r="J567" s="236"/>
      <c r="K567" s="236"/>
      <c r="L567" s="241"/>
      <c r="M567" s="242"/>
      <c r="N567" s="243"/>
      <c r="O567" s="243"/>
      <c r="P567" s="243"/>
      <c r="Q567" s="243"/>
      <c r="R567" s="243"/>
      <c r="S567" s="243"/>
      <c r="T567" s="24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5" t="s">
        <v>272</v>
      </c>
      <c r="AU567" s="245" t="s">
        <v>84</v>
      </c>
      <c r="AV567" s="13" t="s">
        <v>82</v>
      </c>
      <c r="AW567" s="13" t="s">
        <v>34</v>
      </c>
      <c r="AX567" s="13" t="s">
        <v>75</v>
      </c>
      <c r="AY567" s="245" t="s">
        <v>262</v>
      </c>
    </row>
    <row r="568" s="14" customFormat="1">
      <c r="A568" s="14"/>
      <c r="B568" s="246"/>
      <c r="C568" s="247"/>
      <c r="D568" s="237" t="s">
        <v>272</v>
      </c>
      <c r="E568" s="248" t="s">
        <v>19</v>
      </c>
      <c r="F568" s="249" t="s">
        <v>609</v>
      </c>
      <c r="G568" s="247"/>
      <c r="H568" s="250">
        <v>59.526000000000003</v>
      </c>
      <c r="I568" s="251"/>
      <c r="J568" s="247"/>
      <c r="K568" s="247"/>
      <c r="L568" s="252"/>
      <c r="M568" s="253"/>
      <c r="N568" s="254"/>
      <c r="O568" s="254"/>
      <c r="P568" s="254"/>
      <c r="Q568" s="254"/>
      <c r="R568" s="254"/>
      <c r="S568" s="254"/>
      <c r="T568" s="255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6" t="s">
        <v>272</v>
      </c>
      <c r="AU568" s="256" t="s">
        <v>84</v>
      </c>
      <c r="AV568" s="14" t="s">
        <v>84</v>
      </c>
      <c r="AW568" s="14" t="s">
        <v>34</v>
      </c>
      <c r="AX568" s="14" t="s">
        <v>75</v>
      </c>
      <c r="AY568" s="256" t="s">
        <v>262</v>
      </c>
    </row>
    <row r="569" s="16" customFormat="1">
      <c r="A569" s="16"/>
      <c r="B569" s="278"/>
      <c r="C569" s="279"/>
      <c r="D569" s="237" t="s">
        <v>272</v>
      </c>
      <c r="E569" s="280" t="s">
        <v>19</v>
      </c>
      <c r="F569" s="281" t="s">
        <v>419</v>
      </c>
      <c r="G569" s="279"/>
      <c r="H569" s="282">
        <v>243.06800000000001</v>
      </c>
      <c r="I569" s="283"/>
      <c r="J569" s="279"/>
      <c r="K569" s="279"/>
      <c r="L569" s="284"/>
      <c r="M569" s="285"/>
      <c r="N569" s="286"/>
      <c r="O569" s="286"/>
      <c r="P569" s="286"/>
      <c r="Q569" s="286"/>
      <c r="R569" s="286"/>
      <c r="S569" s="286"/>
      <c r="T569" s="287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T569" s="288" t="s">
        <v>272</v>
      </c>
      <c r="AU569" s="288" t="s">
        <v>84</v>
      </c>
      <c r="AV569" s="16" t="s">
        <v>95</v>
      </c>
      <c r="AW569" s="16" t="s">
        <v>34</v>
      </c>
      <c r="AX569" s="16" t="s">
        <v>75</v>
      </c>
      <c r="AY569" s="288" t="s">
        <v>262</v>
      </c>
    </row>
    <row r="570" s="14" customFormat="1">
      <c r="A570" s="14"/>
      <c r="B570" s="246"/>
      <c r="C570" s="247"/>
      <c r="D570" s="237" t="s">
        <v>272</v>
      </c>
      <c r="E570" s="248" t="s">
        <v>19</v>
      </c>
      <c r="F570" s="249" t="s">
        <v>611</v>
      </c>
      <c r="G570" s="247"/>
      <c r="H570" s="250">
        <v>45.719999999999999</v>
      </c>
      <c r="I570" s="251"/>
      <c r="J570" s="247"/>
      <c r="K570" s="247"/>
      <c r="L570" s="252"/>
      <c r="M570" s="253"/>
      <c r="N570" s="254"/>
      <c r="O570" s="254"/>
      <c r="P570" s="254"/>
      <c r="Q570" s="254"/>
      <c r="R570" s="254"/>
      <c r="S570" s="254"/>
      <c r="T570" s="255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56" t="s">
        <v>272</v>
      </c>
      <c r="AU570" s="256" t="s">
        <v>84</v>
      </c>
      <c r="AV570" s="14" t="s">
        <v>84</v>
      </c>
      <c r="AW570" s="14" t="s">
        <v>34</v>
      </c>
      <c r="AX570" s="14" t="s">
        <v>75</v>
      </c>
      <c r="AY570" s="256" t="s">
        <v>262</v>
      </c>
    </row>
    <row r="571" s="16" customFormat="1">
      <c r="A571" s="16"/>
      <c r="B571" s="278"/>
      <c r="C571" s="279"/>
      <c r="D571" s="237" t="s">
        <v>272</v>
      </c>
      <c r="E571" s="280" t="s">
        <v>19</v>
      </c>
      <c r="F571" s="281" t="s">
        <v>419</v>
      </c>
      <c r="G571" s="279"/>
      <c r="H571" s="282">
        <v>45.719999999999999</v>
      </c>
      <c r="I571" s="283"/>
      <c r="J571" s="279"/>
      <c r="K571" s="279"/>
      <c r="L571" s="284"/>
      <c r="M571" s="285"/>
      <c r="N571" s="286"/>
      <c r="O571" s="286"/>
      <c r="P571" s="286"/>
      <c r="Q571" s="286"/>
      <c r="R571" s="286"/>
      <c r="S571" s="286"/>
      <c r="T571" s="287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T571" s="288" t="s">
        <v>272</v>
      </c>
      <c r="AU571" s="288" t="s">
        <v>84</v>
      </c>
      <c r="AV571" s="16" t="s">
        <v>95</v>
      </c>
      <c r="AW571" s="16" t="s">
        <v>34</v>
      </c>
      <c r="AX571" s="16" t="s">
        <v>75</v>
      </c>
      <c r="AY571" s="288" t="s">
        <v>262</v>
      </c>
    </row>
    <row r="572" s="15" customFormat="1">
      <c r="A572" s="15"/>
      <c r="B572" s="257"/>
      <c r="C572" s="258"/>
      <c r="D572" s="237" t="s">
        <v>272</v>
      </c>
      <c r="E572" s="259" t="s">
        <v>19</v>
      </c>
      <c r="F572" s="260" t="s">
        <v>278</v>
      </c>
      <c r="G572" s="258"/>
      <c r="H572" s="261">
        <v>288.78800000000001</v>
      </c>
      <c r="I572" s="262"/>
      <c r="J572" s="258"/>
      <c r="K572" s="258"/>
      <c r="L572" s="263"/>
      <c r="M572" s="264"/>
      <c r="N572" s="265"/>
      <c r="O572" s="265"/>
      <c r="P572" s="265"/>
      <c r="Q572" s="265"/>
      <c r="R572" s="265"/>
      <c r="S572" s="265"/>
      <c r="T572" s="266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67" t="s">
        <v>272</v>
      </c>
      <c r="AU572" s="267" t="s">
        <v>84</v>
      </c>
      <c r="AV572" s="15" t="s">
        <v>268</v>
      </c>
      <c r="AW572" s="15" t="s">
        <v>34</v>
      </c>
      <c r="AX572" s="15" t="s">
        <v>82</v>
      </c>
      <c r="AY572" s="267" t="s">
        <v>262</v>
      </c>
    </row>
    <row r="573" s="2" customFormat="1" ht="21.75" customHeight="1">
      <c r="A573" s="40"/>
      <c r="B573" s="41"/>
      <c r="C573" s="217" t="s">
        <v>688</v>
      </c>
      <c r="D573" s="217" t="s">
        <v>264</v>
      </c>
      <c r="E573" s="218" t="s">
        <v>689</v>
      </c>
      <c r="F573" s="219" t="s">
        <v>690</v>
      </c>
      <c r="G573" s="220" t="s">
        <v>116</v>
      </c>
      <c r="H573" s="221">
        <v>22.859999999999999</v>
      </c>
      <c r="I573" s="222"/>
      <c r="J573" s="223">
        <f>ROUND(I573*H573,2)</f>
        <v>0</v>
      </c>
      <c r="K573" s="219" t="s">
        <v>267</v>
      </c>
      <c r="L573" s="46"/>
      <c r="M573" s="224" t="s">
        <v>19</v>
      </c>
      <c r="N573" s="225" t="s">
        <v>46</v>
      </c>
      <c r="O573" s="86"/>
      <c r="P573" s="226">
        <f>O573*H573</f>
        <v>0</v>
      </c>
      <c r="Q573" s="226">
        <v>0.0057000000000000002</v>
      </c>
      <c r="R573" s="226">
        <f>Q573*H573</f>
        <v>0.130302</v>
      </c>
      <c r="S573" s="226">
        <v>0</v>
      </c>
      <c r="T573" s="227">
        <f>S573*H573</f>
        <v>0</v>
      </c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R573" s="228" t="s">
        <v>268</v>
      </c>
      <c r="AT573" s="228" t="s">
        <v>264</v>
      </c>
      <c r="AU573" s="228" t="s">
        <v>84</v>
      </c>
      <c r="AY573" s="19" t="s">
        <v>262</v>
      </c>
      <c r="BE573" s="229">
        <f>IF(N573="základní",J573,0)</f>
        <v>0</v>
      </c>
      <c r="BF573" s="229">
        <f>IF(N573="snížená",J573,0)</f>
        <v>0</v>
      </c>
      <c r="BG573" s="229">
        <f>IF(N573="zákl. přenesená",J573,0)</f>
        <v>0</v>
      </c>
      <c r="BH573" s="229">
        <f>IF(N573="sníž. přenesená",J573,0)</f>
        <v>0</v>
      </c>
      <c r="BI573" s="229">
        <f>IF(N573="nulová",J573,0)</f>
        <v>0</v>
      </c>
      <c r="BJ573" s="19" t="s">
        <v>82</v>
      </c>
      <c r="BK573" s="229">
        <f>ROUND(I573*H573,2)</f>
        <v>0</v>
      </c>
      <c r="BL573" s="19" t="s">
        <v>268</v>
      </c>
      <c r="BM573" s="228" t="s">
        <v>691</v>
      </c>
    </row>
    <row r="574" s="2" customFormat="1">
      <c r="A574" s="40"/>
      <c r="B574" s="41"/>
      <c r="C574" s="42"/>
      <c r="D574" s="230" t="s">
        <v>270</v>
      </c>
      <c r="E574" s="42"/>
      <c r="F574" s="231" t="s">
        <v>692</v>
      </c>
      <c r="G574" s="42"/>
      <c r="H574" s="42"/>
      <c r="I574" s="232"/>
      <c r="J574" s="42"/>
      <c r="K574" s="42"/>
      <c r="L574" s="46"/>
      <c r="M574" s="233"/>
      <c r="N574" s="234"/>
      <c r="O574" s="86"/>
      <c r="P574" s="86"/>
      <c r="Q574" s="86"/>
      <c r="R574" s="86"/>
      <c r="S574" s="86"/>
      <c r="T574" s="87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T574" s="19" t="s">
        <v>270</v>
      </c>
      <c r="AU574" s="19" t="s">
        <v>84</v>
      </c>
    </row>
    <row r="575" s="13" customFormat="1">
      <c r="A575" s="13"/>
      <c r="B575" s="235"/>
      <c r="C575" s="236"/>
      <c r="D575" s="237" t="s">
        <v>272</v>
      </c>
      <c r="E575" s="238" t="s">
        <v>19</v>
      </c>
      <c r="F575" s="239" t="s">
        <v>273</v>
      </c>
      <c r="G575" s="236"/>
      <c r="H575" s="238" t="s">
        <v>19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5" t="s">
        <v>272</v>
      </c>
      <c r="AU575" s="245" t="s">
        <v>84</v>
      </c>
      <c r="AV575" s="13" t="s">
        <v>82</v>
      </c>
      <c r="AW575" s="13" t="s">
        <v>34</v>
      </c>
      <c r="AX575" s="13" t="s">
        <v>75</v>
      </c>
      <c r="AY575" s="245" t="s">
        <v>262</v>
      </c>
    </row>
    <row r="576" s="13" customFormat="1">
      <c r="A576" s="13"/>
      <c r="B576" s="235"/>
      <c r="C576" s="236"/>
      <c r="D576" s="237" t="s">
        <v>272</v>
      </c>
      <c r="E576" s="238" t="s">
        <v>19</v>
      </c>
      <c r="F576" s="239" t="s">
        <v>593</v>
      </c>
      <c r="G576" s="236"/>
      <c r="H576" s="238" t="s">
        <v>19</v>
      </c>
      <c r="I576" s="240"/>
      <c r="J576" s="236"/>
      <c r="K576" s="236"/>
      <c r="L576" s="241"/>
      <c r="M576" s="242"/>
      <c r="N576" s="243"/>
      <c r="O576" s="243"/>
      <c r="P576" s="243"/>
      <c r="Q576" s="243"/>
      <c r="R576" s="243"/>
      <c r="S576" s="243"/>
      <c r="T576" s="244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5" t="s">
        <v>272</v>
      </c>
      <c r="AU576" s="245" t="s">
        <v>84</v>
      </c>
      <c r="AV576" s="13" t="s">
        <v>82</v>
      </c>
      <c r="AW576" s="13" t="s">
        <v>34</v>
      </c>
      <c r="AX576" s="13" t="s">
        <v>75</v>
      </c>
      <c r="AY576" s="245" t="s">
        <v>262</v>
      </c>
    </row>
    <row r="577" s="13" customFormat="1">
      <c r="A577" s="13"/>
      <c r="B577" s="235"/>
      <c r="C577" s="236"/>
      <c r="D577" s="237" t="s">
        <v>272</v>
      </c>
      <c r="E577" s="238" t="s">
        <v>19</v>
      </c>
      <c r="F577" s="239" t="s">
        <v>594</v>
      </c>
      <c r="G577" s="236"/>
      <c r="H577" s="238" t="s">
        <v>19</v>
      </c>
      <c r="I577" s="240"/>
      <c r="J577" s="236"/>
      <c r="K577" s="236"/>
      <c r="L577" s="241"/>
      <c r="M577" s="242"/>
      <c r="N577" s="243"/>
      <c r="O577" s="243"/>
      <c r="P577" s="243"/>
      <c r="Q577" s="243"/>
      <c r="R577" s="243"/>
      <c r="S577" s="243"/>
      <c r="T577" s="244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5" t="s">
        <v>272</v>
      </c>
      <c r="AU577" s="245" t="s">
        <v>84</v>
      </c>
      <c r="AV577" s="13" t="s">
        <v>82</v>
      </c>
      <c r="AW577" s="13" t="s">
        <v>34</v>
      </c>
      <c r="AX577" s="13" t="s">
        <v>75</v>
      </c>
      <c r="AY577" s="245" t="s">
        <v>262</v>
      </c>
    </row>
    <row r="578" s="14" customFormat="1">
      <c r="A578" s="14"/>
      <c r="B578" s="246"/>
      <c r="C578" s="247"/>
      <c r="D578" s="237" t="s">
        <v>272</v>
      </c>
      <c r="E578" s="248" t="s">
        <v>19</v>
      </c>
      <c r="F578" s="249" t="s">
        <v>595</v>
      </c>
      <c r="G578" s="247"/>
      <c r="H578" s="250">
        <v>22.859999999999999</v>
      </c>
      <c r="I578" s="251"/>
      <c r="J578" s="247"/>
      <c r="K578" s="247"/>
      <c r="L578" s="252"/>
      <c r="M578" s="253"/>
      <c r="N578" s="254"/>
      <c r="O578" s="254"/>
      <c r="P578" s="254"/>
      <c r="Q578" s="254"/>
      <c r="R578" s="254"/>
      <c r="S578" s="254"/>
      <c r="T578" s="255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56" t="s">
        <v>272</v>
      </c>
      <c r="AU578" s="256" t="s">
        <v>84</v>
      </c>
      <c r="AV578" s="14" t="s">
        <v>84</v>
      </c>
      <c r="AW578" s="14" t="s">
        <v>34</v>
      </c>
      <c r="AX578" s="14" t="s">
        <v>75</v>
      </c>
      <c r="AY578" s="256" t="s">
        <v>262</v>
      </c>
    </row>
    <row r="579" s="15" customFormat="1">
      <c r="A579" s="15"/>
      <c r="B579" s="257"/>
      <c r="C579" s="258"/>
      <c r="D579" s="237" t="s">
        <v>272</v>
      </c>
      <c r="E579" s="259" t="s">
        <v>19</v>
      </c>
      <c r="F579" s="260" t="s">
        <v>278</v>
      </c>
      <c r="G579" s="258"/>
      <c r="H579" s="261">
        <v>22.859999999999999</v>
      </c>
      <c r="I579" s="262"/>
      <c r="J579" s="258"/>
      <c r="K579" s="258"/>
      <c r="L579" s="263"/>
      <c r="M579" s="264"/>
      <c r="N579" s="265"/>
      <c r="O579" s="265"/>
      <c r="P579" s="265"/>
      <c r="Q579" s="265"/>
      <c r="R579" s="265"/>
      <c r="S579" s="265"/>
      <c r="T579" s="266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T579" s="267" t="s">
        <v>272</v>
      </c>
      <c r="AU579" s="267" t="s">
        <v>84</v>
      </c>
      <c r="AV579" s="15" t="s">
        <v>268</v>
      </c>
      <c r="AW579" s="15" t="s">
        <v>34</v>
      </c>
      <c r="AX579" s="15" t="s">
        <v>82</v>
      </c>
      <c r="AY579" s="267" t="s">
        <v>262</v>
      </c>
    </row>
    <row r="580" s="2" customFormat="1" ht="24.15" customHeight="1">
      <c r="A580" s="40"/>
      <c r="B580" s="41"/>
      <c r="C580" s="217" t="s">
        <v>693</v>
      </c>
      <c r="D580" s="217" t="s">
        <v>264</v>
      </c>
      <c r="E580" s="218" t="s">
        <v>694</v>
      </c>
      <c r="F580" s="219" t="s">
        <v>695</v>
      </c>
      <c r="G580" s="220" t="s">
        <v>116</v>
      </c>
      <c r="H580" s="221">
        <v>265.90800000000002</v>
      </c>
      <c r="I580" s="222"/>
      <c r="J580" s="223">
        <f>ROUND(I580*H580,2)</f>
        <v>0</v>
      </c>
      <c r="K580" s="219" t="s">
        <v>267</v>
      </c>
      <c r="L580" s="46"/>
      <c r="M580" s="224" t="s">
        <v>19</v>
      </c>
      <c r="N580" s="225" t="s">
        <v>46</v>
      </c>
      <c r="O580" s="86"/>
      <c r="P580" s="226">
        <f>O580*H580</f>
        <v>0</v>
      </c>
      <c r="Q580" s="226">
        <v>0.0050600000000000003</v>
      </c>
      <c r="R580" s="226">
        <f>Q580*H580</f>
        <v>1.3454944800000002</v>
      </c>
      <c r="S580" s="226">
        <v>0</v>
      </c>
      <c r="T580" s="227">
        <f>S580*H580</f>
        <v>0</v>
      </c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R580" s="228" t="s">
        <v>268</v>
      </c>
      <c r="AT580" s="228" t="s">
        <v>264</v>
      </c>
      <c r="AU580" s="228" t="s">
        <v>84</v>
      </c>
      <c r="AY580" s="19" t="s">
        <v>262</v>
      </c>
      <c r="BE580" s="229">
        <f>IF(N580="základní",J580,0)</f>
        <v>0</v>
      </c>
      <c r="BF580" s="229">
        <f>IF(N580="snížená",J580,0)</f>
        <v>0</v>
      </c>
      <c r="BG580" s="229">
        <f>IF(N580="zákl. přenesená",J580,0)</f>
        <v>0</v>
      </c>
      <c r="BH580" s="229">
        <f>IF(N580="sníž. přenesená",J580,0)</f>
        <v>0</v>
      </c>
      <c r="BI580" s="229">
        <f>IF(N580="nulová",J580,0)</f>
        <v>0</v>
      </c>
      <c r="BJ580" s="19" t="s">
        <v>82</v>
      </c>
      <c r="BK580" s="229">
        <f>ROUND(I580*H580,2)</f>
        <v>0</v>
      </c>
      <c r="BL580" s="19" t="s">
        <v>268</v>
      </c>
      <c r="BM580" s="228" t="s">
        <v>696</v>
      </c>
    </row>
    <row r="581" s="2" customFormat="1">
      <c r="A581" s="40"/>
      <c r="B581" s="41"/>
      <c r="C581" s="42"/>
      <c r="D581" s="230" t="s">
        <v>270</v>
      </c>
      <c r="E581" s="42"/>
      <c r="F581" s="231" t="s">
        <v>697</v>
      </c>
      <c r="G581" s="42"/>
      <c r="H581" s="42"/>
      <c r="I581" s="232"/>
      <c r="J581" s="42"/>
      <c r="K581" s="42"/>
      <c r="L581" s="46"/>
      <c r="M581" s="233"/>
      <c r="N581" s="234"/>
      <c r="O581" s="86"/>
      <c r="P581" s="86"/>
      <c r="Q581" s="86"/>
      <c r="R581" s="86"/>
      <c r="S581" s="86"/>
      <c r="T581" s="87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T581" s="19" t="s">
        <v>270</v>
      </c>
      <c r="AU581" s="19" t="s">
        <v>84</v>
      </c>
    </row>
    <row r="582" s="14" customFormat="1">
      <c r="A582" s="14"/>
      <c r="B582" s="246"/>
      <c r="C582" s="247"/>
      <c r="D582" s="237" t="s">
        <v>272</v>
      </c>
      <c r="E582" s="248" t="s">
        <v>19</v>
      </c>
      <c r="F582" s="249" t="s">
        <v>143</v>
      </c>
      <c r="G582" s="247"/>
      <c r="H582" s="250">
        <v>243.06800000000001</v>
      </c>
      <c r="I582" s="251"/>
      <c r="J582" s="247"/>
      <c r="K582" s="247"/>
      <c r="L582" s="252"/>
      <c r="M582" s="253"/>
      <c r="N582" s="254"/>
      <c r="O582" s="254"/>
      <c r="P582" s="254"/>
      <c r="Q582" s="254"/>
      <c r="R582" s="254"/>
      <c r="S582" s="254"/>
      <c r="T582" s="255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56" t="s">
        <v>272</v>
      </c>
      <c r="AU582" s="256" t="s">
        <v>84</v>
      </c>
      <c r="AV582" s="14" t="s">
        <v>84</v>
      </c>
      <c r="AW582" s="14" t="s">
        <v>34</v>
      </c>
      <c r="AX582" s="14" t="s">
        <v>75</v>
      </c>
      <c r="AY582" s="256" t="s">
        <v>262</v>
      </c>
    </row>
    <row r="583" s="14" customFormat="1">
      <c r="A583" s="14"/>
      <c r="B583" s="246"/>
      <c r="C583" s="247"/>
      <c r="D583" s="237" t="s">
        <v>272</v>
      </c>
      <c r="E583" s="248" t="s">
        <v>19</v>
      </c>
      <c r="F583" s="249" t="s">
        <v>581</v>
      </c>
      <c r="G583" s="247"/>
      <c r="H583" s="250">
        <v>22.84</v>
      </c>
      <c r="I583" s="251"/>
      <c r="J583" s="247"/>
      <c r="K583" s="247"/>
      <c r="L583" s="252"/>
      <c r="M583" s="253"/>
      <c r="N583" s="254"/>
      <c r="O583" s="254"/>
      <c r="P583" s="254"/>
      <c r="Q583" s="254"/>
      <c r="R583" s="254"/>
      <c r="S583" s="254"/>
      <c r="T583" s="255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56" t="s">
        <v>272</v>
      </c>
      <c r="AU583" s="256" t="s">
        <v>84</v>
      </c>
      <c r="AV583" s="14" t="s">
        <v>84</v>
      </c>
      <c r="AW583" s="14" t="s">
        <v>34</v>
      </c>
      <c r="AX583" s="14" t="s">
        <v>75</v>
      </c>
      <c r="AY583" s="256" t="s">
        <v>262</v>
      </c>
    </row>
    <row r="584" s="15" customFormat="1">
      <c r="A584" s="15"/>
      <c r="B584" s="257"/>
      <c r="C584" s="258"/>
      <c r="D584" s="237" t="s">
        <v>272</v>
      </c>
      <c r="E584" s="259" t="s">
        <v>19</v>
      </c>
      <c r="F584" s="260" t="s">
        <v>278</v>
      </c>
      <c r="G584" s="258"/>
      <c r="H584" s="261">
        <v>265.90800000000002</v>
      </c>
      <c r="I584" s="262"/>
      <c r="J584" s="258"/>
      <c r="K584" s="258"/>
      <c r="L584" s="263"/>
      <c r="M584" s="264"/>
      <c r="N584" s="265"/>
      <c r="O584" s="265"/>
      <c r="P584" s="265"/>
      <c r="Q584" s="265"/>
      <c r="R584" s="265"/>
      <c r="S584" s="265"/>
      <c r="T584" s="266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T584" s="267" t="s">
        <v>272</v>
      </c>
      <c r="AU584" s="267" t="s">
        <v>84</v>
      </c>
      <c r="AV584" s="15" t="s">
        <v>268</v>
      </c>
      <c r="AW584" s="15" t="s">
        <v>34</v>
      </c>
      <c r="AX584" s="15" t="s">
        <v>82</v>
      </c>
      <c r="AY584" s="267" t="s">
        <v>262</v>
      </c>
    </row>
    <row r="585" s="2" customFormat="1" ht="16.5" customHeight="1">
      <c r="A585" s="40"/>
      <c r="B585" s="41"/>
      <c r="C585" s="217" t="s">
        <v>698</v>
      </c>
      <c r="D585" s="217" t="s">
        <v>264</v>
      </c>
      <c r="E585" s="218" t="s">
        <v>699</v>
      </c>
      <c r="F585" s="219" t="s">
        <v>700</v>
      </c>
      <c r="G585" s="220" t="s">
        <v>130</v>
      </c>
      <c r="H585" s="221">
        <v>27.600000000000001</v>
      </c>
      <c r="I585" s="222"/>
      <c r="J585" s="223">
        <f>ROUND(I585*H585,2)</f>
        <v>0</v>
      </c>
      <c r="K585" s="219" t="s">
        <v>267</v>
      </c>
      <c r="L585" s="46"/>
      <c r="M585" s="224" t="s">
        <v>19</v>
      </c>
      <c r="N585" s="225" t="s">
        <v>46</v>
      </c>
      <c r="O585" s="86"/>
      <c r="P585" s="226">
        <f>O585*H585</f>
        <v>0</v>
      </c>
      <c r="Q585" s="226">
        <v>0.020646000000000001</v>
      </c>
      <c r="R585" s="226">
        <f>Q585*H585</f>
        <v>0.56982960000000005</v>
      </c>
      <c r="S585" s="226">
        <v>0</v>
      </c>
      <c r="T585" s="227">
        <f>S585*H585</f>
        <v>0</v>
      </c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R585" s="228" t="s">
        <v>268</v>
      </c>
      <c r="AT585" s="228" t="s">
        <v>264</v>
      </c>
      <c r="AU585" s="228" t="s">
        <v>84</v>
      </c>
      <c r="AY585" s="19" t="s">
        <v>262</v>
      </c>
      <c r="BE585" s="229">
        <f>IF(N585="základní",J585,0)</f>
        <v>0</v>
      </c>
      <c r="BF585" s="229">
        <f>IF(N585="snížená",J585,0)</f>
        <v>0</v>
      </c>
      <c r="BG585" s="229">
        <f>IF(N585="zákl. přenesená",J585,0)</f>
        <v>0</v>
      </c>
      <c r="BH585" s="229">
        <f>IF(N585="sníž. přenesená",J585,0)</f>
        <v>0</v>
      </c>
      <c r="BI585" s="229">
        <f>IF(N585="nulová",J585,0)</f>
        <v>0</v>
      </c>
      <c r="BJ585" s="19" t="s">
        <v>82</v>
      </c>
      <c r="BK585" s="229">
        <f>ROUND(I585*H585,2)</f>
        <v>0</v>
      </c>
      <c r="BL585" s="19" t="s">
        <v>268</v>
      </c>
      <c r="BM585" s="228" t="s">
        <v>701</v>
      </c>
    </row>
    <row r="586" s="2" customFormat="1">
      <c r="A586" s="40"/>
      <c r="B586" s="41"/>
      <c r="C586" s="42"/>
      <c r="D586" s="230" t="s">
        <v>270</v>
      </c>
      <c r="E586" s="42"/>
      <c r="F586" s="231" t="s">
        <v>702</v>
      </c>
      <c r="G586" s="42"/>
      <c r="H586" s="42"/>
      <c r="I586" s="232"/>
      <c r="J586" s="42"/>
      <c r="K586" s="42"/>
      <c r="L586" s="46"/>
      <c r="M586" s="233"/>
      <c r="N586" s="234"/>
      <c r="O586" s="86"/>
      <c r="P586" s="86"/>
      <c r="Q586" s="86"/>
      <c r="R586" s="86"/>
      <c r="S586" s="86"/>
      <c r="T586" s="87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T586" s="19" t="s">
        <v>270</v>
      </c>
      <c r="AU586" s="19" t="s">
        <v>84</v>
      </c>
    </row>
    <row r="587" s="14" customFormat="1">
      <c r="A587" s="14"/>
      <c r="B587" s="246"/>
      <c r="C587" s="247"/>
      <c r="D587" s="237" t="s">
        <v>272</v>
      </c>
      <c r="E587" s="248" t="s">
        <v>19</v>
      </c>
      <c r="F587" s="249" t="s">
        <v>183</v>
      </c>
      <c r="G587" s="247"/>
      <c r="H587" s="250">
        <v>27.600000000000001</v>
      </c>
      <c r="I587" s="251"/>
      <c r="J587" s="247"/>
      <c r="K587" s="247"/>
      <c r="L587" s="252"/>
      <c r="M587" s="253"/>
      <c r="N587" s="254"/>
      <c r="O587" s="254"/>
      <c r="P587" s="254"/>
      <c r="Q587" s="254"/>
      <c r="R587" s="254"/>
      <c r="S587" s="254"/>
      <c r="T587" s="255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56" t="s">
        <v>272</v>
      </c>
      <c r="AU587" s="256" t="s">
        <v>84</v>
      </c>
      <c r="AV587" s="14" t="s">
        <v>84</v>
      </c>
      <c r="AW587" s="14" t="s">
        <v>34</v>
      </c>
      <c r="AX587" s="14" t="s">
        <v>75</v>
      </c>
      <c r="AY587" s="256" t="s">
        <v>262</v>
      </c>
    </row>
    <row r="588" s="15" customFormat="1">
      <c r="A588" s="15"/>
      <c r="B588" s="257"/>
      <c r="C588" s="258"/>
      <c r="D588" s="237" t="s">
        <v>272</v>
      </c>
      <c r="E588" s="259" t="s">
        <v>19</v>
      </c>
      <c r="F588" s="260" t="s">
        <v>278</v>
      </c>
      <c r="G588" s="258"/>
      <c r="H588" s="261">
        <v>27.600000000000001</v>
      </c>
      <c r="I588" s="262"/>
      <c r="J588" s="258"/>
      <c r="K588" s="258"/>
      <c r="L588" s="263"/>
      <c r="M588" s="264"/>
      <c r="N588" s="265"/>
      <c r="O588" s="265"/>
      <c r="P588" s="265"/>
      <c r="Q588" s="265"/>
      <c r="R588" s="265"/>
      <c r="S588" s="265"/>
      <c r="T588" s="266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67" t="s">
        <v>272</v>
      </c>
      <c r="AU588" s="267" t="s">
        <v>84</v>
      </c>
      <c r="AV588" s="15" t="s">
        <v>268</v>
      </c>
      <c r="AW588" s="15" t="s">
        <v>34</v>
      </c>
      <c r="AX588" s="15" t="s">
        <v>82</v>
      </c>
      <c r="AY588" s="267" t="s">
        <v>262</v>
      </c>
    </row>
    <row r="589" s="2" customFormat="1" ht="24.15" customHeight="1">
      <c r="A589" s="40"/>
      <c r="B589" s="41"/>
      <c r="C589" s="217" t="s">
        <v>703</v>
      </c>
      <c r="D589" s="217" t="s">
        <v>264</v>
      </c>
      <c r="E589" s="218" t="s">
        <v>704</v>
      </c>
      <c r="F589" s="219" t="s">
        <v>705</v>
      </c>
      <c r="G589" s="220" t="s">
        <v>116</v>
      </c>
      <c r="H589" s="221">
        <v>51.530000000000001</v>
      </c>
      <c r="I589" s="222"/>
      <c r="J589" s="223">
        <f>ROUND(I589*H589,2)</f>
        <v>0</v>
      </c>
      <c r="K589" s="219" t="s">
        <v>267</v>
      </c>
      <c r="L589" s="46"/>
      <c r="M589" s="224" t="s">
        <v>19</v>
      </c>
      <c r="N589" s="225" t="s">
        <v>46</v>
      </c>
      <c r="O589" s="86"/>
      <c r="P589" s="226">
        <f>O589*H589</f>
        <v>0</v>
      </c>
      <c r="Q589" s="226">
        <v>0</v>
      </c>
      <c r="R589" s="226">
        <f>Q589*H589</f>
        <v>0</v>
      </c>
      <c r="S589" s="226">
        <v>0</v>
      </c>
      <c r="T589" s="227">
        <f>S589*H589</f>
        <v>0</v>
      </c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R589" s="228" t="s">
        <v>268</v>
      </c>
      <c r="AT589" s="228" t="s">
        <v>264</v>
      </c>
      <c r="AU589" s="228" t="s">
        <v>84</v>
      </c>
      <c r="AY589" s="19" t="s">
        <v>262</v>
      </c>
      <c r="BE589" s="229">
        <f>IF(N589="základní",J589,0)</f>
        <v>0</v>
      </c>
      <c r="BF589" s="229">
        <f>IF(N589="snížená",J589,0)</f>
        <v>0</v>
      </c>
      <c r="BG589" s="229">
        <f>IF(N589="zákl. přenesená",J589,0)</f>
        <v>0</v>
      </c>
      <c r="BH589" s="229">
        <f>IF(N589="sníž. přenesená",J589,0)</f>
        <v>0</v>
      </c>
      <c r="BI589" s="229">
        <f>IF(N589="nulová",J589,0)</f>
        <v>0</v>
      </c>
      <c r="BJ589" s="19" t="s">
        <v>82</v>
      </c>
      <c r="BK589" s="229">
        <f>ROUND(I589*H589,2)</f>
        <v>0</v>
      </c>
      <c r="BL589" s="19" t="s">
        <v>268</v>
      </c>
      <c r="BM589" s="228" t="s">
        <v>706</v>
      </c>
    </row>
    <row r="590" s="2" customFormat="1">
      <c r="A590" s="40"/>
      <c r="B590" s="41"/>
      <c r="C590" s="42"/>
      <c r="D590" s="230" t="s">
        <v>270</v>
      </c>
      <c r="E590" s="42"/>
      <c r="F590" s="231" t="s">
        <v>707</v>
      </c>
      <c r="G590" s="42"/>
      <c r="H590" s="42"/>
      <c r="I590" s="232"/>
      <c r="J590" s="42"/>
      <c r="K590" s="42"/>
      <c r="L590" s="46"/>
      <c r="M590" s="233"/>
      <c r="N590" s="234"/>
      <c r="O590" s="86"/>
      <c r="P590" s="86"/>
      <c r="Q590" s="86"/>
      <c r="R590" s="86"/>
      <c r="S590" s="86"/>
      <c r="T590" s="87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T590" s="19" t="s">
        <v>270</v>
      </c>
      <c r="AU590" s="19" t="s">
        <v>84</v>
      </c>
    </row>
    <row r="591" s="14" customFormat="1">
      <c r="A591" s="14"/>
      <c r="B591" s="246"/>
      <c r="C591" s="247"/>
      <c r="D591" s="237" t="s">
        <v>272</v>
      </c>
      <c r="E591" s="248" t="s">
        <v>19</v>
      </c>
      <c r="F591" s="249" t="s">
        <v>554</v>
      </c>
      <c r="G591" s="247"/>
      <c r="H591" s="250">
        <v>51.530000000000001</v>
      </c>
      <c r="I591" s="251"/>
      <c r="J591" s="247"/>
      <c r="K591" s="247"/>
      <c r="L591" s="252"/>
      <c r="M591" s="253"/>
      <c r="N591" s="254"/>
      <c r="O591" s="254"/>
      <c r="P591" s="254"/>
      <c r="Q591" s="254"/>
      <c r="R591" s="254"/>
      <c r="S591" s="254"/>
      <c r="T591" s="255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56" t="s">
        <v>272</v>
      </c>
      <c r="AU591" s="256" t="s">
        <v>84</v>
      </c>
      <c r="AV591" s="14" t="s">
        <v>84</v>
      </c>
      <c r="AW591" s="14" t="s">
        <v>34</v>
      </c>
      <c r="AX591" s="14" t="s">
        <v>75</v>
      </c>
      <c r="AY591" s="256" t="s">
        <v>262</v>
      </c>
    </row>
    <row r="592" s="15" customFormat="1">
      <c r="A592" s="15"/>
      <c r="B592" s="257"/>
      <c r="C592" s="258"/>
      <c r="D592" s="237" t="s">
        <v>272</v>
      </c>
      <c r="E592" s="259" t="s">
        <v>19</v>
      </c>
      <c r="F592" s="260" t="s">
        <v>278</v>
      </c>
      <c r="G592" s="258"/>
      <c r="H592" s="261">
        <v>51.530000000000001</v>
      </c>
      <c r="I592" s="262"/>
      <c r="J592" s="258"/>
      <c r="K592" s="258"/>
      <c r="L592" s="263"/>
      <c r="M592" s="264"/>
      <c r="N592" s="265"/>
      <c r="O592" s="265"/>
      <c r="P592" s="265"/>
      <c r="Q592" s="265"/>
      <c r="R592" s="265"/>
      <c r="S592" s="265"/>
      <c r="T592" s="266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T592" s="267" t="s">
        <v>272</v>
      </c>
      <c r="AU592" s="267" t="s">
        <v>84</v>
      </c>
      <c r="AV592" s="15" t="s">
        <v>268</v>
      </c>
      <c r="AW592" s="15" t="s">
        <v>34</v>
      </c>
      <c r="AX592" s="15" t="s">
        <v>82</v>
      </c>
      <c r="AY592" s="267" t="s">
        <v>262</v>
      </c>
    </row>
    <row r="593" s="2" customFormat="1" ht="16.5" customHeight="1">
      <c r="A593" s="40"/>
      <c r="B593" s="41"/>
      <c r="C593" s="217" t="s">
        <v>708</v>
      </c>
      <c r="D593" s="217" t="s">
        <v>264</v>
      </c>
      <c r="E593" s="218" t="s">
        <v>709</v>
      </c>
      <c r="F593" s="219" t="s">
        <v>710</v>
      </c>
      <c r="G593" s="220" t="s">
        <v>116</v>
      </c>
      <c r="H593" s="221">
        <v>288.78800000000001</v>
      </c>
      <c r="I593" s="222"/>
      <c r="J593" s="223">
        <f>ROUND(I593*H593,2)</f>
        <v>0</v>
      </c>
      <c r="K593" s="219" t="s">
        <v>267</v>
      </c>
      <c r="L593" s="46"/>
      <c r="M593" s="224" t="s">
        <v>19</v>
      </c>
      <c r="N593" s="225" t="s">
        <v>46</v>
      </c>
      <c r="O593" s="86"/>
      <c r="P593" s="226">
        <f>O593*H593</f>
        <v>0</v>
      </c>
      <c r="Q593" s="226">
        <v>0</v>
      </c>
      <c r="R593" s="226">
        <f>Q593*H593</f>
        <v>0</v>
      </c>
      <c r="S593" s="226">
        <v>0</v>
      </c>
      <c r="T593" s="227">
        <f>S593*H593</f>
        <v>0</v>
      </c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R593" s="228" t="s">
        <v>268</v>
      </c>
      <c r="AT593" s="228" t="s">
        <v>264</v>
      </c>
      <c r="AU593" s="228" t="s">
        <v>84</v>
      </c>
      <c r="AY593" s="19" t="s">
        <v>262</v>
      </c>
      <c r="BE593" s="229">
        <f>IF(N593="základní",J593,0)</f>
        <v>0</v>
      </c>
      <c r="BF593" s="229">
        <f>IF(N593="snížená",J593,0)</f>
        <v>0</v>
      </c>
      <c r="BG593" s="229">
        <f>IF(N593="zákl. přenesená",J593,0)</f>
        <v>0</v>
      </c>
      <c r="BH593" s="229">
        <f>IF(N593="sníž. přenesená",J593,0)</f>
        <v>0</v>
      </c>
      <c r="BI593" s="229">
        <f>IF(N593="nulová",J593,0)</f>
        <v>0</v>
      </c>
      <c r="BJ593" s="19" t="s">
        <v>82</v>
      </c>
      <c r="BK593" s="229">
        <f>ROUND(I593*H593,2)</f>
        <v>0</v>
      </c>
      <c r="BL593" s="19" t="s">
        <v>268</v>
      </c>
      <c r="BM593" s="228" t="s">
        <v>711</v>
      </c>
    </row>
    <row r="594" s="2" customFormat="1">
      <c r="A594" s="40"/>
      <c r="B594" s="41"/>
      <c r="C594" s="42"/>
      <c r="D594" s="230" t="s">
        <v>270</v>
      </c>
      <c r="E594" s="42"/>
      <c r="F594" s="231" t="s">
        <v>712</v>
      </c>
      <c r="G594" s="42"/>
      <c r="H594" s="42"/>
      <c r="I594" s="232"/>
      <c r="J594" s="42"/>
      <c r="K594" s="42"/>
      <c r="L594" s="46"/>
      <c r="M594" s="233"/>
      <c r="N594" s="234"/>
      <c r="O594" s="86"/>
      <c r="P594" s="86"/>
      <c r="Q594" s="86"/>
      <c r="R594" s="86"/>
      <c r="S594" s="86"/>
      <c r="T594" s="87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T594" s="19" t="s">
        <v>270</v>
      </c>
      <c r="AU594" s="19" t="s">
        <v>84</v>
      </c>
    </row>
    <row r="595" s="13" customFormat="1">
      <c r="A595" s="13"/>
      <c r="B595" s="235"/>
      <c r="C595" s="236"/>
      <c r="D595" s="237" t="s">
        <v>272</v>
      </c>
      <c r="E595" s="238" t="s">
        <v>19</v>
      </c>
      <c r="F595" s="239" t="s">
        <v>273</v>
      </c>
      <c r="G595" s="236"/>
      <c r="H595" s="238" t="s">
        <v>19</v>
      </c>
      <c r="I595" s="240"/>
      <c r="J595" s="236"/>
      <c r="K595" s="236"/>
      <c r="L595" s="241"/>
      <c r="M595" s="242"/>
      <c r="N595" s="243"/>
      <c r="O595" s="243"/>
      <c r="P595" s="243"/>
      <c r="Q595" s="243"/>
      <c r="R595" s="243"/>
      <c r="S595" s="243"/>
      <c r="T595" s="244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5" t="s">
        <v>272</v>
      </c>
      <c r="AU595" s="245" t="s">
        <v>84</v>
      </c>
      <c r="AV595" s="13" t="s">
        <v>82</v>
      </c>
      <c r="AW595" s="13" t="s">
        <v>34</v>
      </c>
      <c r="AX595" s="13" t="s">
        <v>75</v>
      </c>
      <c r="AY595" s="245" t="s">
        <v>262</v>
      </c>
    </row>
    <row r="596" s="13" customFormat="1">
      <c r="A596" s="13"/>
      <c r="B596" s="235"/>
      <c r="C596" s="236"/>
      <c r="D596" s="237" t="s">
        <v>272</v>
      </c>
      <c r="E596" s="238" t="s">
        <v>19</v>
      </c>
      <c r="F596" s="239" t="s">
        <v>592</v>
      </c>
      <c r="G596" s="236"/>
      <c r="H596" s="238" t="s">
        <v>19</v>
      </c>
      <c r="I596" s="240"/>
      <c r="J596" s="236"/>
      <c r="K596" s="236"/>
      <c r="L596" s="241"/>
      <c r="M596" s="242"/>
      <c r="N596" s="243"/>
      <c r="O596" s="243"/>
      <c r="P596" s="243"/>
      <c r="Q596" s="243"/>
      <c r="R596" s="243"/>
      <c r="S596" s="243"/>
      <c r="T596" s="244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5" t="s">
        <v>272</v>
      </c>
      <c r="AU596" s="245" t="s">
        <v>84</v>
      </c>
      <c r="AV596" s="13" t="s">
        <v>82</v>
      </c>
      <c r="AW596" s="13" t="s">
        <v>34</v>
      </c>
      <c r="AX596" s="13" t="s">
        <v>75</v>
      </c>
      <c r="AY596" s="245" t="s">
        <v>262</v>
      </c>
    </row>
    <row r="597" s="13" customFormat="1">
      <c r="A597" s="13"/>
      <c r="B597" s="235"/>
      <c r="C597" s="236"/>
      <c r="D597" s="237" t="s">
        <v>272</v>
      </c>
      <c r="E597" s="238" t="s">
        <v>19</v>
      </c>
      <c r="F597" s="239" t="s">
        <v>593</v>
      </c>
      <c r="G597" s="236"/>
      <c r="H597" s="238" t="s">
        <v>19</v>
      </c>
      <c r="I597" s="240"/>
      <c r="J597" s="236"/>
      <c r="K597" s="236"/>
      <c r="L597" s="241"/>
      <c r="M597" s="242"/>
      <c r="N597" s="243"/>
      <c r="O597" s="243"/>
      <c r="P597" s="243"/>
      <c r="Q597" s="243"/>
      <c r="R597" s="243"/>
      <c r="S597" s="243"/>
      <c r="T597" s="244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5" t="s">
        <v>272</v>
      </c>
      <c r="AU597" s="245" t="s">
        <v>84</v>
      </c>
      <c r="AV597" s="13" t="s">
        <v>82</v>
      </c>
      <c r="AW597" s="13" t="s">
        <v>34</v>
      </c>
      <c r="AX597" s="13" t="s">
        <v>75</v>
      </c>
      <c r="AY597" s="245" t="s">
        <v>262</v>
      </c>
    </row>
    <row r="598" s="13" customFormat="1">
      <c r="A598" s="13"/>
      <c r="B598" s="235"/>
      <c r="C598" s="236"/>
      <c r="D598" s="237" t="s">
        <v>272</v>
      </c>
      <c r="E598" s="238" t="s">
        <v>19</v>
      </c>
      <c r="F598" s="239" t="s">
        <v>602</v>
      </c>
      <c r="G598" s="236"/>
      <c r="H598" s="238" t="s">
        <v>19</v>
      </c>
      <c r="I598" s="240"/>
      <c r="J598" s="236"/>
      <c r="K598" s="236"/>
      <c r="L598" s="241"/>
      <c r="M598" s="242"/>
      <c r="N598" s="243"/>
      <c r="O598" s="243"/>
      <c r="P598" s="243"/>
      <c r="Q598" s="243"/>
      <c r="R598" s="243"/>
      <c r="S598" s="243"/>
      <c r="T598" s="244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5" t="s">
        <v>272</v>
      </c>
      <c r="AU598" s="245" t="s">
        <v>84</v>
      </c>
      <c r="AV598" s="13" t="s">
        <v>82</v>
      </c>
      <c r="AW598" s="13" t="s">
        <v>34</v>
      </c>
      <c r="AX598" s="13" t="s">
        <v>75</v>
      </c>
      <c r="AY598" s="245" t="s">
        <v>262</v>
      </c>
    </row>
    <row r="599" s="14" customFormat="1">
      <c r="A599" s="14"/>
      <c r="B599" s="246"/>
      <c r="C599" s="247"/>
      <c r="D599" s="237" t="s">
        <v>272</v>
      </c>
      <c r="E599" s="248" t="s">
        <v>19</v>
      </c>
      <c r="F599" s="249" t="s">
        <v>603</v>
      </c>
      <c r="G599" s="247"/>
      <c r="H599" s="250">
        <v>67.921000000000006</v>
      </c>
      <c r="I599" s="251"/>
      <c r="J599" s="247"/>
      <c r="K599" s="247"/>
      <c r="L599" s="252"/>
      <c r="M599" s="253"/>
      <c r="N599" s="254"/>
      <c r="O599" s="254"/>
      <c r="P599" s="254"/>
      <c r="Q599" s="254"/>
      <c r="R599" s="254"/>
      <c r="S599" s="254"/>
      <c r="T599" s="255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56" t="s">
        <v>272</v>
      </c>
      <c r="AU599" s="256" t="s">
        <v>84</v>
      </c>
      <c r="AV599" s="14" t="s">
        <v>84</v>
      </c>
      <c r="AW599" s="14" t="s">
        <v>34</v>
      </c>
      <c r="AX599" s="14" t="s">
        <v>75</v>
      </c>
      <c r="AY599" s="256" t="s">
        <v>262</v>
      </c>
    </row>
    <row r="600" s="13" customFormat="1">
      <c r="A600" s="13"/>
      <c r="B600" s="235"/>
      <c r="C600" s="236"/>
      <c r="D600" s="237" t="s">
        <v>272</v>
      </c>
      <c r="E600" s="238" t="s">
        <v>19</v>
      </c>
      <c r="F600" s="239" t="s">
        <v>604</v>
      </c>
      <c r="G600" s="236"/>
      <c r="H600" s="238" t="s">
        <v>19</v>
      </c>
      <c r="I600" s="240"/>
      <c r="J600" s="236"/>
      <c r="K600" s="236"/>
      <c r="L600" s="241"/>
      <c r="M600" s="242"/>
      <c r="N600" s="243"/>
      <c r="O600" s="243"/>
      <c r="P600" s="243"/>
      <c r="Q600" s="243"/>
      <c r="R600" s="243"/>
      <c r="S600" s="243"/>
      <c r="T600" s="24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5" t="s">
        <v>272</v>
      </c>
      <c r="AU600" s="245" t="s">
        <v>84</v>
      </c>
      <c r="AV600" s="13" t="s">
        <v>82</v>
      </c>
      <c r="AW600" s="13" t="s">
        <v>34</v>
      </c>
      <c r="AX600" s="13" t="s">
        <v>75</v>
      </c>
      <c r="AY600" s="245" t="s">
        <v>262</v>
      </c>
    </row>
    <row r="601" s="14" customFormat="1">
      <c r="A601" s="14"/>
      <c r="B601" s="246"/>
      <c r="C601" s="247"/>
      <c r="D601" s="237" t="s">
        <v>272</v>
      </c>
      <c r="E601" s="248" t="s">
        <v>19</v>
      </c>
      <c r="F601" s="249" t="s">
        <v>605</v>
      </c>
      <c r="G601" s="247"/>
      <c r="H601" s="250">
        <v>61.469999999999999</v>
      </c>
      <c r="I601" s="251"/>
      <c r="J601" s="247"/>
      <c r="K601" s="247"/>
      <c r="L601" s="252"/>
      <c r="M601" s="253"/>
      <c r="N601" s="254"/>
      <c r="O601" s="254"/>
      <c r="P601" s="254"/>
      <c r="Q601" s="254"/>
      <c r="R601" s="254"/>
      <c r="S601" s="254"/>
      <c r="T601" s="255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56" t="s">
        <v>272</v>
      </c>
      <c r="AU601" s="256" t="s">
        <v>84</v>
      </c>
      <c r="AV601" s="14" t="s">
        <v>84</v>
      </c>
      <c r="AW601" s="14" t="s">
        <v>34</v>
      </c>
      <c r="AX601" s="14" t="s">
        <v>75</v>
      </c>
      <c r="AY601" s="256" t="s">
        <v>262</v>
      </c>
    </row>
    <row r="602" s="13" customFormat="1">
      <c r="A602" s="13"/>
      <c r="B602" s="235"/>
      <c r="C602" s="236"/>
      <c r="D602" s="237" t="s">
        <v>272</v>
      </c>
      <c r="E602" s="238" t="s">
        <v>19</v>
      </c>
      <c r="F602" s="239" t="s">
        <v>594</v>
      </c>
      <c r="G602" s="236"/>
      <c r="H602" s="238" t="s">
        <v>19</v>
      </c>
      <c r="I602" s="240"/>
      <c r="J602" s="236"/>
      <c r="K602" s="236"/>
      <c r="L602" s="241"/>
      <c r="M602" s="242"/>
      <c r="N602" s="243"/>
      <c r="O602" s="243"/>
      <c r="P602" s="243"/>
      <c r="Q602" s="243"/>
      <c r="R602" s="243"/>
      <c r="S602" s="243"/>
      <c r="T602" s="244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5" t="s">
        <v>272</v>
      </c>
      <c r="AU602" s="245" t="s">
        <v>84</v>
      </c>
      <c r="AV602" s="13" t="s">
        <v>82</v>
      </c>
      <c r="AW602" s="13" t="s">
        <v>34</v>
      </c>
      <c r="AX602" s="13" t="s">
        <v>75</v>
      </c>
      <c r="AY602" s="245" t="s">
        <v>262</v>
      </c>
    </row>
    <row r="603" s="13" customFormat="1">
      <c r="A603" s="13"/>
      <c r="B603" s="235"/>
      <c r="C603" s="236"/>
      <c r="D603" s="237" t="s">
        <v>272</v>
      </c>
      <c r="E603" s="238" t="s">
        <v>19</v>
      </c>
      <c r="F603" s="239" t="s">
        <v>606</v>
      </c>
      <c r="G603" s="236"/>
      <c r="H603" s="238" t="s">
        <v>19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5" t="s">
        <v>272</v>
      </c>
      <c r="AU603" s="245" t="s">
        <v>84</v>
      </c>
      <c r="AV603" s="13" t="s">
        <v>82</v>
      </c>
      <c r="AW603" s="13" t="s">
        <v>34</v>
      </c>
      <c r="AX603" s="13" t="s">
        <v>75</v>
      </c>
      <c r="AY603" s="245" t="s">
        <v>262</v>
      </c>
    </row>
    <row r="604" s="14" customFormat="1">
      <c r="A604" s="14"/>
      <c r="B604" s="246"/>
      <c r="C604" s="247"/>
      <c r="D604" s="237" t="s">
        <v>272</v>
      </c>
      <c r="E604" s="248" t="s">
        <v>19</v>
      </c>
      <c r="F604" s="249" t="s">
        <v>607</v>
      </c>
      <c r="G604" s="247"/>
      <c r="H604" s="250">
        <v>54.151000000000003</v>
      </c>
      <c r="I604" s="251"/>
      <c r="J604" s="247"/>
      <c r="K604" s="247"/>
      <c r="L604" s="252"/>
      <c r="M604" s="253"/>
      <c r="N604" s="254"/>
      <c r="O604" s="254"/>
      <c r="P604" s="254"/>
      <c r="Q604" s="254"/>
      <c r="R604" s="254"/>
      <c r="S604" s="254"/>
      <c r="T604" s="255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56" t="s">
        <v>272</v>
      </c>
      <c r="AU604" s="256" t="s">
        <v>84</v>
      </c>
      <c r="AV604" s="14" t="s">
        <v>84</v>
      </c>
      <c r="AW604" s="14" t="s">
        <v>34</v>
      </c>
      <c r="AX604" s="14" t="s">
        <v>75</v>
      </c>
      <c r="AY604" s="256" t="s">
        <v>262</v>
      </c>
    </row>
    <row r="605" s="13" customFormat="1">
      <c r="A605" s="13"/>
      <c r="B605" s="235"/>
      <c r="C605" s="236"/>
      <c r="D605" s="237" t="s">
        <v>272</v>
      </c>
      <c r="E605" s="238" t="s">
        <v>19</v>
      </c>
      <c r="F605" s="239" t="s">
        <v>608</v>
      </c>
      <c r="G605" s="236"/>
      <c r="H605" s="238" t="s">
        <v>19</v>
      </c>
      <c r="I605" s="240"/>
      <c r="J605" s="236"/>
      <c r="K605" s="236"/>
      <c r="L605" s="241"/>
      <c r="M605" s="242"/>
      <c r="N605" s="243"/>
      <c r="O605" s="243"/>
      <c r="P605" s="243"/>
      <c r="Q605" s="243"/>
      <c r="R605" s="243"/>
      <c r="S605" s="243"/>
      <c r="T605" s="244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5" t="s">
        <v>272</v>
      </c>
      <c r="AU605" s="245" t="s">
        <v>84</v>
      </c>
      <c r="AV605" s="13" t="s">
        <v>82</v>
      </c>
      <c r="AW605" s="13" t="s">
        <v>34</v>
      </c>
      <c r="AX605" s="13" t="s">
        <v>75</v>
      </c>
      <c r="AY605" s="245" t="s">
        <v>262</v>
      </c>
    </row>
    <row r="606" s="14" customFormat="1">
      <c r="A606" s="14"/>
      <c r="B606" s="246"/>
      <c r="C606" s="247"/>
      <c r="D606" s="237" t="s">
        <v>272</v>
      </c>
      <c r="E606" s="248" t="s">
        <v>19</v>
      </c>
      <c r="F606" s="249" t="s">
        <v>609</v>
      </c>
      <c r="G606" s="247"/>
      <c r="H606" s="250">
        <v>59.526000000000003</v>
      </c>
      <c r="I606" s="251"/>
      <c r="J606" s="247"/>
      <c r="K606" s="247"/>
      <c r="L606" s="252"/>
      <c r="M606" s="253"/>
      <c r="N606" s="254"/>
      <c r="O606" s="254"/>
      <c r="P606" s="254"/>
      <c r="Q606" s="254"/>
      <c r="R606" s="254"/>
      <c r="S606" s="254"/>
      <c r="T606" s="255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56" t="s">
        <v>272</v>
      </c>
      <c r="AU606" s="256" t="s">
        <v>84</v>
      </c>
      <c r="AV606" s="14" t="s">
        <v>84</v>
      </c>
      <c r="AW606" s="14" t="s">
        <v>34</v>
      </c>
      <c r="AX606" s="14" t="s">
        <v>75</v>
      </c>
      <c r="AY606" s="256" t="s">
        <v>262</v>
      </c>
    </row>
    <row r="607" s="16" customFormat="1">
      <c r="A607" s="16"/>
      <c r="B607" s="278"/>
      <c r="C607" s="279"/>
      <c r="D607" s="237" t="s">
        <v>272</v>
      </c>
      <c r="E607" s="280" t="s">
        <v>19</v>
      </c>
      <c r="F607" s="281" t="s">
        <v>419</v>
      </c>
      <c r="G607" s="279"/>
      <c r="H607" s="282">
        <v>243.06800000000001</v>
      </c>
      <c r="I607" s="283"/>
      <c r="J607" s="279"/>
      <c r="K607" s="279"/>
      <c r="L607" s="284"/>
      <c r="M607" s="285"/>
      <c r="N607" s="286"/>
      <c r="O607" s="286"/>
      <c r="P607" s="286"/>
      <c r="Q607" s="286"/>
      <c r="R607" s="286"/>
      <c r="S607" s="286"/>
      <c r="T607" s="287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T607" s="288" t="s">
        <v>272</v>
      </c>
      <c r="AU607" s="288" t="s">
        <v>84</v>
      </c>
      <c r="AV607" s="16" t="s">
        <v>95</v>
      </c>
      <c r="AW607" s="16" t="s">
        <v>34</v>
      </c>
      <c r="AX607" s="16" t="s">
        <v>75</v>
      </c>
      <c r="AY607" s="288" t="s">
        <v>262</v>
      </c>
    </row>
    <row r="608" s="14" customFormat="1">
      <c r="A608" s="14"/>
      <c r="B608" s="246"/>
      <c r="C608" s="247"/>
      <c r="D608" s="237" t="s">
        <v>272</v>
      </c>
      <c r="E608" s="248" t="s">
        <v>19</v>
      </c>
      <c r="F608" s="249" t="s">
        <v>611</v>
      </c>
      <c r="G608" s="247"/>
      <c r="H608" s="250">
        <v>45.719999999999999</v>
      </c>
      <c r="I608" s="251"/>
      <c r="J608" s="247"/>
      <c r="K608" s="247"/>
      <c r="L608" s="252"/>
      <c r="M608" s="253"/>
      <c r="N608" s="254"/>
      <c r="O608" s="254"/>
      <c r="P608" s="254"/>
      <c r="Q608" s="254"/>
      <c r="R608" s="254"/>
      <c r="S608" s="254"/>
      <c r="T608" s="255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56" t="s">
        <v>272</v>
      </c>
      <c r="AU608" s="256" t="s">
        <v>84</v>
      </c>
      <c r="AV608" s="14" t="s">
        <v>84</v>
      </c>
      <c r="AW608" s="14" t="s">
        <v>34</v>
      </c>
      <c r="AX608" s="14" t="s">
        <v>75</v>
      </c>
      <c r="AY608" s="256" t="s">
        <v>262</v>
      </c>
    </row>
    <row r="609" s="16" customFormat="1">
      <c r="A609" s="16"/>
      <c r="B609" s="278"/>
      <c r="C609" s="279"/>
      <c r="D609" s="237" t="s">
        <v>272</v>
      </c>
      <c r="E609" s="280" t="s">
        <v>19</v>
      </c>
      <c r="F609" s="281" t="s">
        <v>419</v>
      </c>
      <c r="G609" s="279"/>
      <c r="H609" s="282">
        <v>45.719999999999999</v>
      </c>
      <c r="I609" s="283"/>
      <c r="J609" s="279"/>
      <c r="K609" s="279"/>
      <c r="L609" s="284"/>
      <c r="M609" s="285"/>
      <c r="N609" s="286"/>
      <c r="O609" s="286"/>
      <c r="P609" s="286"/>
      <c r="Q609" s="286"/>
      <c r="R609" s="286"/>
      <c r="S609" s="286"/>
      <c r="T609" s="287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T609" s="288" t="s">
        <v>272</v>
      </c>
      <c r="AU609" s="288" t="s">
        <v>84</v>
      </c>
      <c r="AV609" s="16" t="s">
        <v>95</v>
      </c>
      <c r="AW609" s="16" t="s">
        <v>34</v>
      </c>
      <c r="AX609" s="16" t="s">
        <v>75</v>
      </c>
      <c r="AY609" s="288" t="s">
        <v>262</v>
      </c>
    </row>
    <row r="610" s="15" customFormat="1">
      <c r="A610" s="15"/>
      <c r="B610" s="257"/>
      <c r="C610" s="258"/>
      <c r="D610" s="237" t="s">
        <v>272</v>
      </c>
      <c r="E610" s="259" t="s">
        <v>19</v>
      </c>
      <c r="F610" s="260" t="s">
        <v>278</v>
      </c>
      <c r="G610" s="258"/>
      <c r="H610" s="261">
        <v>288.78800000000001</v>
      </c>
      <c r="I610" s="262"/>
      <c r="J610" s="258"/>
      <c r="K610" s="258"/>
      <c r="L610" s="263"/>
      <c r="M610" s="264"/>
      <c r="N610" s="265"/>
      <c r="O610" s="265"/>
      <c r="P610" s="265"/>
      <c r="Q610" s="265"/>
      <c r="R610" s="265"/>
      <c r="S610" s="265"/>
      <c r="T610" s="266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T610" s="267" t="s">
        <v>272</v>
      </c>
      <c r="AU610" s="267" t="s">
        <v>84</v>
      </c>
      <c r="AV610" s="15" t="s">
        <v>268</v>
      </c>
      <c r="AW610" s="15" t="s">
        <v>34</v>
      </c>
      <c r="AX610" s="15" t="s">
        <v>82</v>
      </c>
      <c r="AY610" s="267" t="s">
        <v>262</v>
      </c>
    </row>
    <row r="611" s="2" customFormat="1" ht="21.75" customHeight="1">
      <c r="A611" s="40"/>
      <c r="B611" s="41"/>
      <c r="C611" s="217" t="s">
        <v>713</v>
      </c>
      <c r="D611" s="217" t="s">
        <v>264</v>
      </c>
      <c r="E611" s="218" t="s">
        <v>714</v>
      </c>
      <c r="F611" s="219" t="s">
        <v>715</v>
      </c>
      <c r="G611" s="220" t="s">
        <v>137</v>
      </c>
      <c r="H611" s="221">
        <v>1.817</v>
      </c>
      <c r="I611" s="222"/>
      <c r="J611" s="223">
        <f>ROUND(I611*H611,2)</f>
        <v>0</v>
      </c>
      <c r="K611" s="219" t="s">
        <v>267</v>
      </c>
      <c r="L611" s="46"/>
      <c r="M611" s="224" t="s">
        <v>19</v>
      </c>
      <c r="N611" s="225" t="s">
        <v>46</v>
      </c>
      <c r="O611" s="86"/>
      <c r="P611" s="226">
        <f>O611*H611</f>
        <v>0</v>
      </c>
      <c r="Q611" s="226">
        <v>2.45329</v>
      </c>
      <c r="R611" s="226">
        <f>Q611*H611</f>
        <v>4.4576279300000001</v>
      </c>
      <c r="S611" s="226">
        <v>0</v>
      </c>
      <c r="T611" s="227">
        <f>S611*H611</f>
        <v>0</v>
      </c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R611" s="228" t="s">
        <v>268</v>
      </c>
      <c r="AT611" s="228" t="s">
        <v>264</v>
      </c>
      <c r="AU611" s="228" t="s">
        <v>84</v>
      </c>
      <c r="AY611" s="19" t="s">
        <v>262</v>
      </c>
      <c r="BE611" s="229">
        <f>IF(N611="základní",J611,0)</f>
        <v>0</v>
      </c>
      <c r="BF611" s="229">
        <f>IF(N611="snížená",J611,0)</f>
        <v>0</v>
      </c>
      <c r="BG611" s="229">
        <f>IF(N611="zákl. přenesená",J611,0)</f>
        <v>0</v>
      </c>
      <c r="BH611" s="229">
        <f>IF(N611="sníž. přenesená",J611,0)</f>
        <v>0</v>
      </c>
      <c r="BI611" s="229">
        <f>IF(N611="nulová",J611,0)</f>
        <v>0</v>
      </c>
      <c r="BJ611" s="19" t="s">
        <v>82</v>
      </c>
      <c r="BK611" s="229">
        <f>ROUND(I611*H611,2)</f>
        <v>0</v>
      </c>
      <c r="BL611" s="19" t="s">
        <v>268</v>
      </c>
      <c r="BM611" s="228" t="s">
        <v>716</v>
      </c>
    </row>
    <row r="612" s="2" customFormat="1">
      <c r="A612" s="40"/>
      <c r="B612" s="41"/>
      <c r="C612" s="42"/>
      <c r="D612" s="230" t="s">
        <v>270</v>
      </c>
      <c r="E612" s="42"/>
      <c r="F612" s="231" t="s">
        <v>717</v>
      </c>
      <c r="G612" s="42"/>
      <c r="H612" s="42"/>
      <c r="I612" s="232"/>
      <c r="J612" s="42"/>
      <c r="K612" s="42"/>
      <c r="L612" s="46"/>
      <c r="M612" s="233"/>
      <c r="N612" s="234"/>
      <c r="O612" s="86"/>
      <c r="P612" s="86"/>
      <c r="Q612" s="86"/>
      <c r="R612" s="86"/>
      <c r="S612" s="86"/>
      <c r="T612" s="87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T612" s="19" t="s">
        <v>270</v>
      </c>
      <c r="AU612" s="19" t="s">
        <v>84</v>
      </c>
    </row>
    <row r="613" s="13" customFormat="1">
      <c r="A613" s="13"/>
      <c r="B613" s="235"/>
      <c r="C613" s="236"/>
      <c r="D613" s="237" t="s">
        <v>272</v>
      </c>
      <c r="E613" s="238" t="s">
        <v>19</v>
      </c>
      <c r="F613" s="239" t="s">
        <v>273</v>
      </c>
      <c r="G613" s="236"/>
      <c r="H613" s="238" t="s">
        <v>19</v>
      </c>
      <c r="I613" s="240"/>
      <c r="J613" s="236"/>
      <c r="K613" s="236"/>
      <c r="L613" s="241"/>
      <c r="M613" s="242"/>
      <c r="N613" s="243"/>
      <c r="O613" s="243"/>
      <c r="P613" s="243"/>
      <c r="Q613" s="243"/>
      <c r="R613" s="243"/>
      <c r="S613" s="243"/>
      <c r="T613" s="244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45" t="s">
        <v>272</v>
      </c>
      <c r="AU613" s="245" t="s">
        <v>84</v>
      </c>
      <c r="AV613" s="13" t="s">
        <v>82</v>
      </c>
      <c r="AW613" s="13" t="s">
        <v>34</v>
      </c>
      <c r="AX613" s="13" t="s">
        <v>75</v>
      </c>
      <c r="AY613" s="245" t="s">
        <v>262</v>
      </c>
    </row>
    <row r="614" s="13" customFormat="1">
      <c r="A614" s="13"/>
      <c r="B614" s="235"/>
      <c r="C614" s="236"/>
      <c r="D614" s="237" t="s">
        <v>272</v>
      </c>
      <c r="E614" s="238" t="s">
        <v>19</v>
      </c>
      <c r="F614" s="239" t="s">
        <v>333</v>
      </c>
      <c r="G614" s="236"/>
      <c r="H614" s="238" t="s">
        <v>19</v>
      </c>
      <c r="I614" s="240"/>
      <c r="J614" s="236"/>
      <c r="K614" s="236"/>
      <c r="L614" s="241"/>
      <c r="M614" s="242"/>
      <c r="N614" s="243"/>
      <c r="O614" s="243"/>
      <c r="P614" s="243"/>
      <c r="Q614" s="243"/>
      <c r="R614" s="243"/>
      <c r="S614" s="243"/>
      <c r="T614" s="244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5" t="s">
        <v>272</v>
      </c>
      <c r="AU614" s="245" t="s">
        <v>84</v>
      </c>
      <c r="AV614" s="13" t="s">
        <v>82</v>
      </c>
      <c r="AW614" s="13" t="s">
        <v>34</v>
      </c>
      <c r="AX614" s="13" t="s">
        <v>75</v>
      </c>
      <c r="AY614" s="245" t="s">
        <v>262</v>
      </c>
    </row>
    <row r="615" s="13" customFormat="1">
      <c r="A615" s="13"/>
      <c r="B615" s="235"/>
      <c r="C615" s="236"/>
      <c r="D615" s="237" t="s">
        <v>272</v>
      </c>
      <c r="E615" s="238" t="s">
        <v>19</v>
      </c>
      <c r="F615" s="239" t="s">
        <v>334</v>
      </c>
      <c r="G615" s="236"/>
      <c r="H615" s="238" t="s">
        <v>19</v>
      </c>
      <c r="I615" s="240"/>
      <c r="J615" s="236"/>
      <c r="K615" s="236"/>
      <c r="L615" s="241"/>
      <c r="M615" s="242"/>
      <c r="N615" s="243"/>
      <c r="O615" s="243"/>
      <c r="P615" s="243"/>
      <c r="Q615" s="243"/>
      <c r="R615" s="243"/>
      <c r="S615" s="243"/>
      <c r="T615" s="244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45" t="s">
        <v>272</v>
      </c>
      <c r="AU615" s="245" t="s">
        <v>84</v>
      </c>
      <c r="AV615" s="13" t="s">
        <v>82</v>
      </c>
      <c r="AW615" s="13" t="s">
        <v>34</v>
      </c>
      <c r="AX615" s="13" t="s">
        <v>75</v>
      </c>
      <c r="AY615" s="245" t="s">
        <v>262</v>
      </c>
    </row>
    <row r="616" s="13" customFormat="1">
      <c r="A616" s="13"/>
      <c r="B616" s="235"/>
      <c r="C616" s="236"/>
      <c r="D616" s="237" t="s">
        <v>272</v>
      </c>
      <c r="E616" s="238" t="s">
        <v>19</v>
      </c>
      <c r="F616" s="239" t="s">
        <v>718</v>
      </c>
      <c r="G616" s="236"/>
      <c r="H616" s="238" t="s">
        <v>19</v>
      </c>
      <c r="I616" s="240"/>
      <c r="J616" s="236"/>
      <c r="K616" s="236"/>
      <c r="L616" s="241"/>
      <c r="M616" s="242"/>
      <c r="N616" s="243"/>
      <c r="O616" s="243"/>
      <c r="P616" s="243"/>
      <c r="Q616" s="243"/>
      <c r="R616" s="243"/>
      <c r="S616" s="243"/>
      <c r="T616" s="244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5" t="s">
        <v>272</v>
      </c>
      <c r="AU616" s="245" t="s">
        <v>84</v>
      </c>
      <c r="AV616" s="13" t="s">
        <v>82</v>
      </c>
      <c r="AW616" s="13" t="s">
        <v>34</v>
      </c>
      <c r="AX616" s="13" t="s">
        <v>75</v>
      </c>
      <c r="AY616" s="245" t="s">
        <v>262</v>
      </c>
    </row>
    <row r="617" s="13" customFormat="1">
      <c r="A617" s="13"/>
      <c r="B617" s="235"/>
      <c r="C617" s="236"/>
      <c r="D617" s="237" t="s">
        <v>272</v>
      </c>
      <c r="E617" s="238" t="s">
        <v>19</v>
      </c>
      <c r="F617" s="239" t="s">
        <v>275</v>
      </c>
      <c r="G617" s="236"/>
      <c r="H617" s="238" t="s">
        <v>19</v>
      </c>
      <c r="I617" s="240"/>
      <c r="J617" s="236"/>
      <c r="K617" s="236"/>
      <c r="L617" s="241"/>
      <c r="M617" s="242"/>
      <c r="N617" s="243"/>
      <c r="O617" s="243"/>
      <c r="P617" s="243"/>
      <c r="Q617" s="243"/>
      <c r="R617" s="243"/>
      <c r="S617" s="243"/>
      <c r="T617" s="244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45" t="s">
        <v>272</v>
      </c>
      <c r="AU617" s="245" t="s">
        <v>84</v>
      </c>
      <c r="AV617" s="13" t="s">
        <v>82</v>
      </c>
      <c r="AW617" s="13" t="s">
        <v>34</v>
      </c>
      <c r="AX617" s="13" t="s">
        <v>75</v>
      </c>
      <c r="AY617" s="245" t="s">
        <v>262</v>
      </c>
    </row>
    <row r="618" s="14" customFormat="1">
      <c r="A618" s="14"/>
      <c r="B618" s="246"/>
      <c r="C618" s="247"/>
      <c r="D618" s="237" t="s">
        <v>272</v>
      </c>
      <c r="E618" s="248" t="s">
        <v>19</v>
      </c>
      <c r="F618" s="249" t="s">
        <v>719</v>
      </c>
      <c r="G618" s="247"/>
      <c r="H618" s="250">
        <v>1.105</v>
      </c>
      <c r="I618" s="251"/>
      <c r="J618" s="247"/>
      <c r="K618" s="247"/>
      <c r="L618" s="252"/>
      <c r="M618" s="253"/>
      <c r="N618" s="254"/>
      <c r="O618" s="254"/>
      <c r="P618" s="254"/>
      <c r="Q618" s="254"/>
      <c r="R618" s="254"/>
      <c r="S618" s="254"/>
      <c r="T618" s="255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56" t="s">
        <v>272</v>
      </c>
      <c r="AU618" s="256" t="s">
        <v>84</v>
      </c>
      <c r="AV618" s="14" t="s">
        <v>84</v>
      </c>
      <c r="AW618" s="14" t="s">
        <v>34</v>
      </c>
      <c r="AX618" s="14" t="s">
        <v>75</v>
      </c>
      <c r="AY618" s="256" t="s">
        <v>262</v>
      </c>
    </row>
    <row r="619" s="13" customFormat="1">
      <c r="A619" s="13"/>
      <c r="B619" s="235"/>
      <c r="C619" s="236"/>
      <c r="D619" s="237" t="s">
        <v>272</v>
      </c>
      <c r="E619" s="238" t="s">
        <v>19</v>
      </c>
      <c r="F619" s="239" t="s">
        <v>720</v>
      </c>
      <c r="G619" s="236"/>
      <c r="H619" s="238" t="s">
        <v>19</v>
      </c>
      <c r="I619" s="240"/>
      <c r="J619" s="236"/>
      <c r="K619" s="236"/>
      <c r="L619" s="241"/>
      <c r="M619" s="242"/>
      <c r="N619" s="243"/>
      <c r="O619" s="243"/>
      <c r="P619" s="243"/>
      <c r="Q619" s="243"/>
      <c r="R619" s="243"/>
      <c r="S619" s="243"/>
      <c r="T619" s="244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5" t="s">
        <v>272</v>
      </c>
      <c r="AU619" s="245" t="s">
        <v>84</v>
      </c>
      <c r="AV619" s="13" t="s">
        <v>82</v>
      </c>
      <c r="AW619" s="13" t="s">
        <v>34</v>
      </c>
      <c r="AX619" s="13" t="s">
        <v>75</v>
      </c>
      <c r="AY619" s="245" t="s">
        <v>262</v>
      </c>
    </row>
    <row r="620" s="14" customFormat="1">
      <c r="A620" s="14"/>
      <c r="B620" s="246"/>
      <c r="C620" s="247"/>
      <c r="D620" s="237" t="s">
        <v>272</v>
      </c>
      <c r="E620" s="248" t="s">
        <v>19</v>
      </c>
      <c r="F620" s="249" t="s">
        <v>721</v>
      </c>
      <c r="G620" s="247"/>
      <c r="H620" s="250">
        <v>0.71199999999999997</v>
      </c>
      <c r="I620" s="251"/>
      <c r="J620" s="247"/>
      <c r="K620" s="247"/>
      <c r="L620" s="252"/>
      <c r="M620" s="253"/>
      <c r="N620" s="254"/>
      <c r="O620" s="254"/>
      <c r="P620" s="254"/>
      <c r="Q620" s="254"/>
      <c r="R620" s="254"/>
      <c r="S620" s="254"/>
      <c r="T620" s="255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56" t="s">
        <v>272</v>
      </c>
      <c r="AU620" s="256" t="s">
        <v>84</v>
      </c>
      <c r="AV620" s="14" t="s">
        <v>84</v>
      </c>
      <c r="AW620" s="14" t="s">
        <v>34</v>
      </c>
      <c r="AX620" s="14" t="s">
        <v>75</v>
      </c>
      <c r="AY620" s="256" t="s">
        <v>262</v>
      </c>
    </row>
    <row r="621" s="15" customFormat="1">
      <c r="A621" s="15"/>
      <c r="B621" s="257"/>
      <c r="C621" s="258"/>
      <c r="D621" s="237" t="s">
        <v>272</v>
      </c>
      <c r="E621" s="259" t="s">
        <v>19</v>
      </c>
      <c r="F621" s="260" t="s">
        <v>278</v>
      </c>
      <c r="G621" s="258"/>
      <c r="H621" s="261">
        <v>1.817</v>
      </c>
      <c r="I621" s="262"/>
      <c r="J621" s="258"/>
      <c r="K621" s="258"/>
      <c r="L621" s="263"/>
      <c r="M621" s="264"/>
      <c r="N621" s="265"/>
      <c r="O621" s="265"/>
      <c r="P621" s="265"/>
      <c r="Q621" s="265"/>
      <c r="R621" s="265"/>
      <c r="S621" s="265"/>
      <c r="T621" s="266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T621" s="267" t="s">
        <v>272</v>
      </c>
      <c r="AU621" s="267" t="s">
        <v>84</v>
      </c>
      <c r="AV621" s="15" t="s">
        <v>268</v>
      </c>
      <c r="AW621" s="15" t="s">
        <v>34</v>
      </c>
      <c r="AX621" s="15" t="s">
        <v>82</v>
      </c>
      <c r="AY621" s="267" t="s">
        <v>262</v>
      </c>
    </row>
    <row r="622" s="2" customFormat="1" ht="21.75" customHeight="1">
      <c r="A622" s="40"/>
      <c r="B622" s="41"/>
      <c r="C622" s="217" t="s">
        <v>722</v>
      </c>
      <c r="D622" s="217" t="s">
        <v>264</v>
      </c>
      <c r="E622" s="218" t="s">
        <v>723</v>
      </c>
      <c r="F622" s="219" t="s">
        <v>724</v>
      </c>
      <c r="G622" s="220" t="s">
        <v>137</v>
      </c>
      <c r="H622" s="221">
        <v>1.817</v>
      </c>
      <c r="I622" s="222"/>
      <c r="J622" s="223">
        <f>ROUND(I622*H622,2)</f>
        <v>0</v>
      </c>
      <c r="K622" s="219" t="s">
        <v>267</v>
      </c>
      <c r="L622" s="46"/>
      <c r="M622" s="224" t="s">
        <v>19</v>
      </c>
      <c r="N622" s="225" t="s">
        <v>46</v>
      </c>
      <c r="O622" s="86"/>
      <c r="P622" s="226">
        <f>O622*H622</f>
        <v>0</v>
      </c>
      <c r="Q622" s="226">
        <v>0</v>
      </c>
      <c r="R622" s="226">
        <f>Q622*H622</f>
        <v>0</v>
      </c>
      <c r="S622" s="226">
        <v>0</v>
      </c>
      <c r="T622" s="227">
        <f>S622*H622</f>
        <v>0</v>
      </c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R622" s="228" t="s">
        <v>268</v>
      </c>
      <c r="AT622" s="228" t="s">
        <v>264</v>
      </c>
      <c r="AU622" s="228" t="s">
        <v>84</v>
      </c>
      <c r="AY622" s="19" t="s">
        <v>262</v>
      </c>
      <c r="BE622" s="229">
        <f>IF(N622="základní",J622,0)</f>
        <v>0</v>
      </c>
      <c r="BF622" s="229">
        <f>IF(N622="snížená",J622,0)</f>
        <v>0</v>
      </c>
      <c r="BG622" s="229">
        <f>IF(N622="zákl. přenesená",J622,0)</f>
        <v>0</v>
      </c>
      <c r="BH622" s="229">
        <f>IF(N622="sníž. přenesená",J622,0)</f>
        <v>0</v>
      </c>
      <c r="BI622" s="229">
        <f>IF(N622="nulová",J622,0)</f>
        <v>0</v>
      </c>
      <c r="BJ622" s="19" t="s">
        <v>82</v>
      </c>
      <c r="BK622" s="229">
        <f>ROUND(I622*H622,2)</f>
        <v>0</v>
      </c>
      <c r="BL622" s="19" t="s">
        <v>268</v>
      </c>
      <c r="BM622" s="228" t="s">
        <v>725</v>
      </c>
    </row>
    <row r="623" s="2" customFormat="1">
      <c r="A623" s="40"/>
      <c r="B623" s="41"/>
      <c r="C623" s="42"/>
      <c r="D623" s="230" t="s">
        <v>270</v>
      </c>
      <c r="E623" s="42"/>
      <c r="F623" s="231" t="s">
        <v>726</v>
      </c>
      <c r="G623" s="42"/>
      <c r="H623" s="42"/>
      <c r="I623" s="232"/>
      <c r="J623" s="42"/>
      <c r="K623" s="42"/>
      <c r="L623" s="46"/>
      <c r="M623" s="233"/>
      <c r="N623" s="234"/>
      <c r="O623" s="86"/>
      <c r="P623" s="86"/>
      <c r="Q623" s="86"/>
      <c r="R623" s="86"/>
      <c r="S623" s="86"/>
      <c r="T623" s="87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T623" s="19" t="s">
        <v>270</v>
      </c>
      <c r="AU623" s="19" t="s">
        <v>84</v>
      </c>
    </row>
    <row r="624" s="13" customFormat="1">
      <c r="A624" s="13"/>
      <c r="B624" s="235"/>
      <c r="C624" s="236"/>
      <c r="D624" s="237" t="s">
        <v>272</v>
      </c>
      <c r="E624" s="238" t="s">
        <v>19</v>
      </c>
      <c r="F624" s="239" t="s">
        <v>273</v>
      </c>
      <c r="G624" s="236"/>
      <c r="H624" s="238" t="s">
        <v>19</v>
      </c>
      <c r="I624" s="240"/>
      <c r="J624" s="236"/>
      <c r="K624" s="236"/>
      <c r="L624" s="241"/>
      <c r="M624" s="242"/>
      <c r="N624" s="243"/>
      <c r="O624" s="243"/>
      <c r="P624" s="243"/>
      <c r="Q624" s="243"/>
      <c r="R624" s="243"/>
      <c r="S624" s="243"/>
      <c r="T624" s="244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5" t="s">
        <v>272</v>
      </c>
      <c r="AU624" s="245" t="s">
        <v>84</v>
      </c>
      <c r="AV624" s="13" t="s">
        <v>82</v>
      </c>
      <c r="AW624" s="13" t="s">
        <v>34</v>
      </c>
      <c r="AX624" s="13" t="s">
        <v>75</v>
      </c>
      <c r="AY624" s="245" t="s">
        <v>262</v>
      </c>
    </row>
    <row r="625" s="13" customFormat="1">
      <c r="A625" s="13"/>
      <c r="B625" s="235"/>
      <c r="C625" s="236"/>
      <c r="D625" s="237" t="s">
        <v>272</v>
      </c>
      <c r="E625" s="238" t="s">
        <v>19</v>
      </c>
      <c r="F625" s="239" t="s">
        <v>333</v>
      </c>
      <c r="G625" s="236"/>
      <c r="H625" s="238" t="s">
        <v>19</v>
      </c>
      <c r="I625" s="240"/>
      <c r="J625" s="236"/>
      <c r="K625" s="236"/>
      <c r="L625" s="241"/>
      <c r="M625" s="242"/>
      <c r="N625" s="243"/>
      <c r="O625" s="243"/>
      <c r="P625" s="243"/>
      <c r="Q625" s="243"/>
      <c r="R625" s="243"/>
      <c r="S625" s="243"/>
      <c r="T625" s="244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5" t="s">
        <v>272</v>
      </c>
      <c r="AU625" s="245" t="s">
        <v>84</v>
      </c>
      <c r="AV625" s="13" t="s">
        <v>82</v>
      </c>
      <c r="AW625" s="13" t="s">
        <v>34</v>
      </c>
      <c r="AX625" s="13" t="s">
        <v>75</v>
      </c>
      <c r="AY625" s="245" t="s">
        <v>262</v>
      </c>
    </row>
    <row r="626" s="13" customFormat="1">
      <c r="A626" s="13"/>
      <c r="B626" s="235"/>
      <c r="C626" s="236"/>
      <c r="D626" s="237" t="s">
        <v>272</v>
      </c>
      <c r="E626" s="238" t="s">
        <v>19</v>
      </c>
      <c r="F626" s="239" t="s">
        <v>334</v>
      </c>
      <c r="G626" s="236"/>
      <c r="H626" s="238" t="s">
        <v>19</v>
      </c>
      <c r="I626" s="240"/>
      <c r="J626" s="236"/>
      <c r="K626" s="236"/>
      <c r="L626" s="241"/>
      <c r="M626" s="242"/>
      <c r="N626" s="243"/>
      <c r="O626" s="243"/>
      <c r="P626" s="243"/>
      <c r="Q626" s="243"/>
      <c r="R626" s="243"/>
      <c r="S626" s="243"/>
      <c r="T626" s="244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5" t="s">
        <v>272</v>
      </c>
      <c r="AU626" s="245" t="s">
        <v>84</v>
      </c>
      <c r="AV626" s="13" t="s">
        <v>82</v>
      </c>
      <c r="AW626" s="13" t="s">
        <v>34</v>
      </c>
      <c r="AX626" s="13" t="s">
        <v>75</v>
      </c>
      <c r="AY626" s="245" t="s">
        <v>262</v>
      </c>
    </row>
    <row r="627" s="13" customFormat="1">
      <c r="A627" s="13"/>
      <c r="B627" s="235"/>
      <c r="C627" s="236"/>
      <c r="D627" s="237" t="s">
        <v>272</v>
      </c>
      <c r="E627" s="238" t="s">
        <v>19</v>
      </c>
      <c r="F627" s="239" t="s">
        <v>718</v>
      </c>
      <c r="G627" s="236"/>
      <c r="H627" s="238" t="s">
        <v>19</v>
      </c>
      <c r="I627" s="240"/>
      <c r="J627" s="236"/>
      <c r="K627" s="236"/>
      <c r="L627" s="241"/>
      <c r="M627" s="242"/>
      <c r="N627" s="243"/>
      <c r="O627" s="243"/>
      <c r="P627" s="243"/>
      <c r="Q627" s="243"/>
      <c r="R627" s="243"/>
      <c r="S627" s="243"/>
      <c r="T627" s="244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5" t="s">
        <v>272</v>
      </c>
      <c r="AU627" s="245" t="s">
        <v>84</v>
      </c>
      <c r="AV627" s="13" t="s">
        <v>82</v>
      </c>
      <c r="AW627" s="13" t="s">
        <v>34</v>
      </c>
      <c r="AX627" s="13" t="s">
        <v>75</v>
      </c>
      <c r="AY627" s="245" t="s">
        <v>262</v>
      </c>
    </row>
    <row r="628" s="13" customFormat="1">
      <c r="A628" s="13"/>
      <c r="B628" s="235"/>
      <c r="C628" s="236"/>
      <c r="D628" s="237" t="s">
        <v>272</v>
      </c>
      <c r="E628" s="238" t="s">
        <v>19</v>
      </c>
      <c r="F628" s="239" t="s">
        <v>275</v>
      </c>
      <c r="G628" s="236"/>
      <c r="H628" s="238" t="s">
        <v>19</v>
      </c>
      <c r="I628" s="240"/>
      <c r="J628" s="236"/>
      <c r="K628" s="236"/>
      <c r="L628" s="241"/>
      <c r="M628" s="242"/>
      <c r="N628" s="243"/>
      <c r="O628" s="243"/>
      <c r="P628" s="243"/>
      <c r="Q628" s="243"/>
      <c r="R628" s="243"/>
      <c r="S628" s="243"/>
      <c r="T628" s="244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45" t="s">
        <v>272</v>
      </c>
      <c r="AU628" s="245" t="s">
        <v>84</v>
      </c>
      <c r="AV628" s="13" t="s">
        <v>82</v>
      </c>
      <c r="AW628" s="13" t="s">
        <v>34</v>
      </c>
      <c r="AX628" s="13" t="s">
        <v>75</v>
      </c>
      <c r="AY628" s="245" t="s">
        <v>262</v>
      </c>
    </row>
    <row r="629" s="14" customFormat="1">
      <c r="A629" s="14"/>
      <c r="B629" s="246"/>
      <c r="C629" s="247"/>
      <c r="D629" s="237" t="s">
        <v>272</v>
      </c>
      <c r="E629" s="248" t="s">
        <v>19</v>
      </c>
      <c r="F629" s="249" t="s">
        <v>719</v>
      </c>
      <c r="G629" s="247"/>
      <c r="H629" s="250">
        <v>1.105</v>
      </c>
      <c r="I629" s="251"/>
      <c r="J629" s="247"/>
      <c r="K629" s="247"/>
      <c r="L629" s="252"/>
      <c r="M629" s="253"/>
      <c r="N629" s="254"/>
      <c r="O629" s="254"/>
      <c r="P629" s="254"/>
      <c r="Q629" s="254"/>
      <c r="R629" s="254"/>
      <c r="S629" s="254"/>
      <c r="T629" s="255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56" t="s">
        <v>272</v>
      </c>
      <c r="AU629" s="256" t="s">
        <v>84</v>
      </c>
      <c r="AV629" s="14" t="s">
        <v>84</v>
      </c>
      <c r="AW629" s="14" t="s">
        <v>34</v>
      </c>
      <c r="AX629" s="14" t="s">
        <v>75</v>
      </c>
      <c r="AY629" s="256" t="s">
        <v>262</v>
      </c>
    </row>
    <row r="630" s="13" customFormat="1">
      <c r="A630" s="13"/>
      <c r="B630" s="235"/>
      <c r="C630" s="236"/>
      <c r="D630" s="237" t="s">
        <v>272</v>
      </c>
      <c r="E630" s="238" t="s">
        <v>19</v>
      </c>
      <c r="F630" s="239" t="s">
        <v>720</v>
      </c>
      <c r="G630" s="236"/>
      <c r="H630" s="238" t="s">
        <v>19</v>
      </c>
      <c r="I630" s="240"/>
      <c r="J630" s="236"/>
      <c r="K630" s="236"/>
      <c r="L630" s="241"/>
      <c r="M630" s="242"/>
      <c r="N630" s="243"/>
      <c r="O630" s="243"/>
      <c r="P630" s="243"/>
      <c r="Q630" s="243"/>
      <c r="R630" s="243"/>
      <c r="S630" s="243"/>
      <c r="T630" s="244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5" t="s">
        <v>272</v>
      </c>
      <c r="AU630" s="245" t="s">
        <v>84</v>
      </c>
      <c r="AV630" s="13" t="s">
        <v>82</v>
      </c>
      <c r="AW630" s="13" t="s">
        <v>34</v>
      </c>
      <c r="AX630" s="13" t="s">
        <v>75</v>
      </c>
      <c r="AY630" s="245" t="s">
        <v>262</v>
      </c>
    </row>
    <row r="631" s="14" customFormat="1">
      <c r="A631" s="14"/>
      <c r="B631" s="246"/>
      <c r="C631" s="247"/>
      <c r="D631" s="237" t="s">
        <v>272</v>
      </c>
      <c r="E631" s="248" t="s">
        <v>19</v>
      </c>
      <c r="F631" s="249" t="s">
        <v>721</v>
      </c>
      <c r="G631" s="247"/>
      <c r="H631" s="250">
        <v>0.71199999999999997</v>
      </c>
      <c r="I631" s="251"/>
      <c r="J631" s="247"/>
      <c r="K631" s="247"/>
      <c r="L631" s="252"/>
      <c r="M631" s="253"/>
      <c r="N631" s="254"/>
      <c r="O631" s="254"/>
      <c r="P631" s="254"/>
      <c r="Q631" s="254"/>
      <c r="R631" s="254"/>
      <c r="S631" s="254"/>
      <c r="T631" s="255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56" t="s">
        <v>272</v>
      </c>
      <c r="AU631" s="256" t="s">
        <v>84</v>
      </c>
      <c r="AV631" s="14" t="s">
        <v>84</v>
      </c>
      <c r="AW631" s="14" t="s">
        <v>34</v>
      </c>
      <c r="AX631" s="14" t="s">
        <v>75</v>
      </c>
      <c r="AY631" s="256" t="s">
        <v>262</v>
      </c>
    </row>
    <row r="632" s="15" customFormat="1">
      <c r="A632" s="15"/>
      <c r="B632" s="257"/>
      <c r="C632" s="258"/>
      <c r="D632" s="237" t="s">
        <v>272</v>
      </c>
      <c r="E632" s="259" t="s">
        <v>19</v>
      </c>
      <c r="F632" s="260" t="s">
        <v>278</v>
      </c>
      <c r="G632" s="258"/>
      <c r="H632" s="261">
        <v>1.817</v>
      </c>
      <c r="I632" s="262"/>
      <c r="J632" s="258"/>
      <c r="K632" s="258"/>
      <c r="L632" s="263"/>
      <c r="M632" s="264"/>
      <c r="N632" s="265"/>
      <c r="O632" s="265"/>
      <c r="P632" s="265"/>
      <c r="Q632" s="265"/>
      <c r="R632" s="265"/>
      <c r="S632" s="265"/>
      <c r="T632" s="266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T632" s="267" t="s">
        <v>272</v>
      </c>
      <c r="AU632" s="267" t="s">
        <v>84</v>
      </c>
      <c r="AV632" s="15" t="s">
        <v>268</v>
      </c>
      <c r="AW632" s="15" t="s">
        <v>34</v>
      </c>
      <c r="AX632" s="15" t="s">
        <v>82</v>
      </c>
      <c r="AY632" s="267" t="s">
        <v>262</v>
      </c>
    </row>
    <row r="633" s="2" customFormat="1" ht="21.75" customHeight="1">
      <c r="A633" s="40"/>
      <c r="B633" s="41"/>
      <c r="C633" s="217" t="s">
        <v>727</v>
      </c>
      <c r="D633" s="217" t="s">
        <v>264</v>
      </c>
      <c r="E633" s="218" t="s">
        <v>728</v>
      </c>
      <c r="F633" s="219" t="s">
        <v>729</v>
      </c>
      <c r="G633" s="220" t="s">
        <v>137</v>
      </c>
      <c r="H633" s="221">
        <v>0.71199999999999997</v>
      </c>
      <c r="I633" s="222"/>
      <c r="J633" s="223">
        <f>ROUND(I633*H633,2)</f>
        <v>0</v>
      </c>
      <c r="K633" s="219" t="s">
        <v>267</v>
      </c>
      <c r="L633" s="46"/>
      <c r="M633" s="224" t="s">
        <v>19</v>
      </c>
      <c r="N633" s="225" t="s">
        <v>46</v>
      </c>
      <c r="O633" s="86"/>
      <c r="P633" s="226">
        <f>O633*H633</f>
        <v>0</v>
      </c>
      <c r="Q633" s="226">
        <v>0</v>
      </c>
      <c r="R633" s="226">
        <f>Q633*H633</f>
        <v>0</v>
      </c>
      <c r="S633" s="226">
        <v>0</v>
      </c>
      <c r="T633" s="227">
        <f>S633*H633</f>
        <v>0</v>
      </c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R633" s="228" t="s">
        <v>268</v>
      </c>
      <c r="AT633" s="228" t="s">
        <v>264</v>
      </c>
      <c r="AU633" s="228" t="s">
        <v>84</v>
      </c>
      <c r="AY633" s="19" t="s">
        <v>262</v>
      </c>
      <c r="BE633" s="229">
        <f>IF(N633="základní",J633,0)</f>
        <v>0</v>
      </c>
      <c r="BF633" s="229">
        <f>IF(N633="snížená",J633,0)</f>
        <v>0</v>
      </c>
      <c r="BG633" s="229">
        <f>IF(N633="zákl. přenesená",J633,0)</f>
        <v>0</v>
      </c>
      <c r="BH633" s="229">
        <f>IF(N633="sníž. přenesená",J633,0)</f>
        <v>0</v>
      </c>
      <c r="BI633" s="229">
        <f>IF(N633="nulová",J633,0)</f>
        <v>0</v>
      </c>
      <c r="BJ633" s="19" t="s">
        <v>82</v>
      </c>
      <c r="BK633" s="229">
        <f>ROUND(I633*H633,2)</f>
        <v>0</v>
      </c>
      <c r="BL633" s="19" t="s">
        <v>268</v>
      </c>
      <c r="BM633" s="228" t="s">
        <v>730</v>
      </c>
    </row>
    <row r="634" s="2" customFormat="1">
      <c r="A634" s="40"/>
      <c r="B634" s="41"/>
      <c r="C634" s="42"/>
      <c r="D634" s="230" t="s">
        <v>270</v>
      </c>
      <c r="E634" s="42"/>
      <c r="F634" s="231" t="s">
        <v>731</v>
      </c>
      <c r="G634" s="42"/>
      <c r="H634" s="42"/>
      <c r="I634" s="232"/>
      <c r="J634" s="42"/>
      <c r="K634" s="42"/>
      <c r="L634" s="46"/>
      <c r="M634" s="233"/>
      <c r="N634" s="234"/>
      <c r="O634" s="86"/>
      <c r="P634" s="86"/>
      <c r="Q634" s="86"/>
      <c r="R634" s="86"/>
      <c r="S634" s="86"/>
      <c r="T634" s="87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T634" s="19" t="s">
        <v>270</v>
      </c>
      <c r="AU634" s="19" t="s">
        <v>84</v>
      </c>
    </row>
    <row r="635" s="13" customFormat="1">
      <c r="A635" s="13"/>
      <c r="B635" s="235"/>
      <c r="C635" s="236"/>
      <c r="D635" s="237" t="s">
        <v>272</v>
      </c>
      <c r="E635" s="238" t="s">
        <v>19</v>
      </c>
      <c r="F635" s="239" t="s">
        <v>720</v>
      </c>
      <c r="G635" s="236"/>
      <c r="H635" s="238" t="s">
        <v>19</v>
      </c>
      <c r="I635" s="240"/>
      <c r="J635" s="236"/>
      <c r="K635" s="236"/>
      <c r="L635" s="241"/>
      <c r="M635" s="242"/>
      <c r="N635" s="243"/>
      <c r="O635" s="243"/>
      <c r="P635" s="243"/>
      <c r="Q635" s="243"/>
      <c r="R635" s="243"/>
      <c r="S635" s="243"/>
      <c r="T635" s="244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5" t="s">
        <v>272</v>
      </c>
      <c r="AU635" s="245" t="s">
        <v>84</v>
      </c>
      <c r="AV635" s="13" t="s">
        <v>82</v>
      </c>
      <c r="AW635" s="13" t="s">
        <v>34</v>
      </c>
      <c r="AX635" s="13" t="s">
        <v>75</v>
      </c>
      <c r="AY635" s="245" t="s">
        <v>262</v>
      </c>
    </row>
    <row r="636" s="14" customFormat="1">
      <c r="A636" s="14"/>
      <c r="B636" s="246"/>
      <c r="C636" s="247"/>
      <c r="D636" s="237" t="s">
        <v>272</v>
      </c>
      <c r="E636" s="248" t="s">
        <v>19</v>
      </c>
      <c r="F636" s="249" t="s">
        <v>721</v>
      </c>
      <c r="G636" s="247"/>
      <c r="H636" s="250">
        <v>0.71199999999999997</v>
      </c>
      <c r="I636" s="251"/>
      <c r="J636" s="247"/>
      <c r="K636" s="247"/>
      <c r="L636" s="252"/>
      <c r="M636" s="253"/>
      <c r="N636" s="254"/>
      <c r="O636" s="254"/>
      <c r="P636" s="254"/>
      <c r="Q636" s="254"/>
      <c r="R636" s="254"/>
      <c r="S636" s="254"/>
      <c r="T636" s="255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56" t="s">
        <v>272</v>
      </c>
      <c r="AU636" s="256" t="s">
        <v>84</v>
      </c>
      <c r="AV636" s="14" t="s">
        <v>84</v>
      </c>
      <c r="AW636" s="14" t="s">
        <v>34</v>
      </c>
      <c r="AX636" s="14" t="s">
        <v>75</v>
      </c>
      <c r="AY636" s="256" t="s">
        <v>262</v>
      </c>
    </row>
    <row r="637" s="15" customFormat="1">
      <c r="A637" s="15"/>
      <c r="B637" s="257"/>
      <c r="C637" s="258"/>
      <c r="D637" s="237" t="s">
        <v>272</v>
      </c>
      <c r="E637" s="259" t="s">
        <v>19</v>
      </c>
      <c r="F637" s="260" t="s">
        <v>278</v>
      </c>
      <c r="G637" s="258"/>
      <c r="H637" s="261">
        <v>0.71199999999999997</v>
      </c>
      <c r="I637" s="262"/>
      <c r="J637" s="258"/>
      <c r="K637" s="258"/>
      <c r="L637" s="263"/>
      <c r="M637" s="264"/>
      <c r="N637" s="265"/>
      <c r="O637" s="265"/>
      <c r="P637" s="265"/>
      <c r="Q637" s="265"/>
      <c r="R637" s="265"/>
      <c r="S637" s="265"/>
      <c r="T637" s="266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T637" s="267" t="s">
        <v>272</v>
      </c>
      <c r="AU637" s="267" t="s">
        <v>84</v>
      </c>
      <c r="AV637" s="15" t="s">
        <v>268</v>
      </c>
      <c r="AW637" s="15" t="s">
        <v>34</v>
      </c>
      <c r="AX637" s="15" t="s">
        <v>82</v>
      </c>
      <c r="AY637" s="267" t="s">
        <v>262</v>
      </c>
    </row>
    <row r="638" s="2" customFormat="1" ht="21.75" customHeight="1">
      <c r="A638" s="40"/>
      <c r="B638" s="41"/>
      <c r="C638" s="217" t="s">
        <v>732</v>
      </c>
      <c r="D638" s="217" t="s">
        <v>264</v>
      </c>
      <c r="E638" s="218" t="s">
        <v>733</v>
      </c>
      <c r="F638" s="219" t="s">
        <v>734</v>
      </c>
      <c r="G638" s="220" t="s">
        <v>137</v>
      </c>
      <c r="H638" s="221">
        <v>0.71199999999999997</v>
      </c>
      <c r="I638" s="222"/>
      <c r="J638" s="223">
        <f>ROUND(I638*H638,2)</f>
        <v>0</v>
      </c>
      <c r="K638" s="219" t="s">
        <v>267</v>
      </c>
      <c r="L638" s="46"/>
      <c r="M638" s="224" t="s">
        <v>19</v>
      </c>
      <c r="N638" s="225" t="s">
        <v>46</v>
      </c>
      <c r="O638" s="86"/>
      <c r="P638" s="226">
        <f>O638*H638</f>
        <v>0</v>
      </c>
      <c r="Q638" s="226">
        <v>0.0030300000000000001</v>
      </c>
      <c r="R638" s="226">
        <f>Q638*H638</f>
        <v>0.0021573600000000001</v>
      </c>
      <c r="S638" s="226">
        <v>0</v>
      </c>
      <c r="T638" s="227">
        <f>S638*H638</f>
        <v>0</v>
      </c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R638" s="228" t="s">
        <v>268</v>
      </c>
      <c r="AT638" s="228" t="s">
        <v>264</v>
      </c>
      <c r="AU638" s="228" t="s">
        <v>84</v>
      </c>
      <c r="AY638" s="19" t="s">
        <v>262</v>
      </c>
      <c r="BE638" s="229">
        <f>IF(N638="základní",J638,0)</f>
        <v>0</v>
      </c>
      <c r="BF638" s="229">
        <f>IF(N638="snížená",J638,0)</f>
        <v>0</v>
      </c>
      <c r="BG638" s="229">
        <f>IF(N638="zákl. přenesená",J638,0)</f>
        <v>0</v>
      </c>
      <c r="BH638" s="229">
        <f>IF(N638="sníž. přenesená",J638,0)</f>
        <v>0</v>
      </c>
      <c r="BI638" s="229">
        <f>IF(N638="nulová",J638,0)</f>
        <v>0</v>
      </c>
      <c r="BJ638" s="19" t="s">
        <v>82</v>
      </c>
      <c r="BK638" s="229">
        <f>ROUND(I638*H638,2)</f>
        <v>0</v>
      </c>
      <c r="BL638" s="19" t="s">
        <v>268</v>
      </c>
      <c r="BM638" s="228" t="s">
        <v>735</v>
      </c>
    </row>
    <row r="639" s="2" customFormat="1">
      <c r="A639" s="40"/>
      <c r="B639" s="41"/>
      <c r="C639" s="42"/>
      <c r="D639" s="230" t="s">
        <v>270</v>
      </c>
      <c r="E639" s="42"/>
      <c r="F639" s="231" t="s">
        <v>736</v>
      </c>
      <c r="G639" s="42"/>
      <c r="H639" s="42"/>
      <c r="I639" s="232"/>
      <c r="J639" s="42"/>
      <c r="K639" s="42"/>
      <c r="L639" s="46"/>
      <c r="M639" s="233"/>
      <c r="N639" s="234"/>
      <c r="O639" s="86"/>
      <c r="P639" s="86"/>
      <c r="Q639" s="86"/>
      <c r="R639" s="86"/>
      <c r="S639" s="86"/>
      <c r="T639" s="87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T639" s="19" t="s">
        <v>270</v>
      </c>
      <c r="AU639" s="19" t="s">
        <v>84</v>
      </c>
    </row>
    <row r="640" s="13" customFormat="1">
      <c r="A640" s="13"/>
      <c r="B640" s="235"/>
      <c r="C640" s="236"/>
      <c r="D640" s="237" t="s">
        <v>272</v>
      </c>
      <c r="E640" s="238" t="s">
        <v>19</v>
      </c>
      <c r="F640" s="239" t="s">
        <v>720</v>
      </c>
      <c r="G640" s="236"/>
      <c r="H640" s="238" t="s">
        <v>19</v>
      </c>
      <c r="I640" s="240"/>
      <c r="J640" s="236"/>
      <c r="K640" s="236"/>
      <c r="L640" s="241"/>
      <c r="M640" s="242"/>
      <c r="N640" s="243"/>
      <c r="O640" s="243"/>
      <c r="P640" s="243"/>
      <c r="Q640" s="243"/>
      <c r="R640" s="243"/>
      <c r="S640" s="243"/>
      <c r="T640" s="244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45" t="s">
        <v>272</v>
      </c>
      <c r="AU640" s="245" t="s">
        <v>84</v>
      </c>
      <c r="AV640" s="13" t="s">
        <v>82</v>
      </c>
      <c r="AW640" s="13" t="s">
        <v>34</v>
      </c>
      <c r="AX640" s="13" t="s">
        <v>75</v>
      </c>
      <c r="AY640" s="245" t="s">
        <v>262</v>
      </c>
    </row>
    <row r="641" s="14" customFormat="1">
      <c r="A641" s="14"/>
      <c r="B641" s="246"/>
      <c r="C641" s="247"/>
      <c r="D641" s="237" t="s">
        <v>272</v>
      </c>
      <c r="E641" s="248" t="s">
        <v>19</v>
      </c>
      <c r="F641" s="249" t="s">
        <v>721</v>
      </c>
      <c r="G641" s="247"/>
      <c r="H641" s="250">
        <v>0.71199999999999997</v>
      </c>
      <c r="I641" s="251"/>
      <c r="J641" s="247"/>
      <c r="K641" s="247"/>
      <c r="L641" s="252"/>
      <c r="M641" s="253"/>
      <c r="N641" s="254"/>
      <c r="O641" s="254"/>
      <c r="P641" s="254"/>
      <c r="Q641" s="254"/>
      <c r="R641" s="254"/>
      <c r="S641" s="254"/>
      <c r="T641" s="255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56" t="s">
        <v>272</v>
      </c>
      <c r="AU641" s="256" t="s">
        <v>84</v>
      </c>
      <c r="AV641" s="14" t="s">
        <v>84</v>
      </c>
      <c r="AW641" s="14" t="s">
        <v>34</v>
      </c>
      <c r="AX641" s="14" t="s">
        <v>75</v>
      </c>
      <c r="AY641" s="256" t="s">
        <v>262</v>
      </c>
    </row>
    <row r="642" s="15" customFormat="1">
      <c r="A642" s="15"/>
      <c r="B642" s="257"/>
      <c r="C642" s="258"/>
      <c r="D642" s="237" t="s">
        <v>272</v>
      </c>
      <c r="E642" s="259" t="s">
        <v>19</v>
      </c>
      <c r="F642" s="260" t="s">
        <v>278</v>
      </c>
      <c r="G642" s="258"/>
      <c r="H642" s="261">
        <v>0.71199999999999997</v>
      </c>
      <c r="I642" s="262"/>
      <c r="J642" s="258"/>
      <c r="K642" s="258"/>
      <c r="L642" s="263"/>
      <c r="M642" s="264"/>
      <c r="N642" s="265"/>
      <c r="O642" s="265"/>
      <c r="P642" s="265"/>
      <c r="Q642" s="265"/>
      <c r="R642" s="265"/>
      <c r="S642" s="265"/>
      <c r="T642" s="266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T642" s="267" t="s">
        <v>272</v>
      </c>
      <c r="AU642" s="267" t="s">
        <v>84</v>
      </c>
      <c r="AV642" s="15" t="s">
        <v>268</v>
      </c>
      <c r="AW642" s="15" t="s">
        <v>34</v>
      </c>
      <c r="AX642" s="15" t="s">
        <v>82</v>
      </c>
      <c r="AY642" s="267" t="s">
        <v>262</v>
      </c>
    </row>
    <row r="643" s="2" customFormat="1" ht="16.5" customHeight="1">
      <c r="A643" s="40"/>
      <c r="B643" s="41"/>
      <c r="C643" s="217" t="s">
        <v>737</v>
      </c>
      <c r="D643" s="217" t="s">
        <v>264</v>
      </c>
      <c r="E643" s="218" t="s">
        <v>738</v>
      </c>
      <c r="F643" s="219" t="s">
        <v>739</v>
      </c>
      <c r="G643" s="220" t="s">
        <v>116</v>
      </c>
      <c r="H643" s="221">
        <v>102.2</v>
      </c>
      <c r="I643" s="222"/>
      <c r="J643" s="223">
        <f>ROUND(I643*H643,2)</f>
        <v>0</v>
      </c>
      <c r="K643" s="219" t="s">
        <v>267</v>
      </c>
      <c r="L643" s="46"/>
      <c r="M643" s="224" t="s">
        <v>19</v>
      </c>
      <c r="N643" s="225" t="s">
        <v>46</v>
      </c>
      <c r="O643" s="86"/>
      <c r="P643" s="226">
        <f>O643*H643</f>
        <v>0</v>
      </c>
      <c r="Q643" s="226">
        <v>0.11219999999999999</v>
      </c>
      <c r="R643" s="226">
        <f>Q643*H643</f>
        <v>11.46684</v>
      </c>
      <c r="S643" s="226">
        <v>0</v>
      </c>
      <c r="T643" s="227">
        <f>S643*H643</f>
        <v>0</v>
      </c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R643" s="228" t="s">
        <v>268</v>
      </c>
      <c r="AT643" s="228" t="s">
        <v>264</v>
      </c>
      <c r="AU643" s="228" t="s">
        <v>84</v>
      </c>
      <c r="AY643" s="19" t="s">
        <v>262</v>
      </c>
      <c r="BE643" s="229">
        <f>IF(N643="základní",J643,0)</f>
        <v>0</v>
      </c>
      <c r="BF643" s="229">
        <f>IF(N643="snížená",J643,0)</f>
        <v>0</v>
      </c>
      <c r="BG643" s="229">
        <f>IF(N643="zákl. přenesená",J643,0)</f>
        <v>0</v>
      </c>
      <c r="BH643" s="229">
        <f>IF(N643="sníž. přenesená",J643,0)</f>
        <v>0</v>
      </c>
      <c r="BI643" s="229">
        <f>IF(N643="nulová",J643,0)</f>
        <v>0</v>
      </c>
      <c r="BJ643" s="19" t="s">
        <v>82</v>
      </c>
      <c r="BK643" s="229">
        <f>ROUND(I643*H643,2)</f>
        <v>0</v>
      </c>
      <c r="BL643" s="19" t="s">
        <v>268</v>
      </c>
      <c r="BM643" s="228" t="s">
        <v>740</v>
      </c>
    </row>
    <row r="644" s="2" customFormat="1">
      <c r="A644" s="40"/>
      <c r="B644" s="41"/>
      <c r="C644" s="42"/>
      <c r="D644" s="230" t="s">
        <v>270</v>
      </c>
      <c r="E644" s="42"/>
      <c r="F644" s="231" t="s">
        <v>741</v>
      </c>
      <c r="G644" s="42"/>
      <c r="H644" s="42"/>
      <c r="I644" s="232"/>
      <c r="J644" s="42"/>
      <c r="K644" s="42"/>
      <c r="L644" s="46"/>
      <c r="M644" s="233"/>
      <c r="N644" s="234"/>
      <c r="O644" s="86"/>
      <c r="P644" s="86"/>
      <c r="Q644" s="86"/>
      <c r="R644" s="86"/>
      <c r="S644" s="86"/>
      <c r="T644" s="87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T644" s="19" t="s">
        <v>270</v>
      </c>
      <c r="AU644" s="19" t="s">
        <v>84</v>
      </c>
    </row>
    <row r="645" s="13" customFormat="1">
      <c r="A645" s="13"/>
      <c r="B645" s="235"/>
      <c r="C645" s="236"/>
      <c r="D645" s="237" t="s">
        <v>272</v>
      </c>
      <c r="E645" s="238" t="s">
        <v>19</v>
      </c>
      <c r="F645" s="239" t="s">
        <v>273</v>
      </c>
      <c r="G645" s="236"/>
      <c r="H645" s="238" t="s">
        <v>19</v>
      </c>
      <c r="I645" s="240"/>
      <c r="J645" s="236"/>
      <c r="K645" s="236"/>
      <c r="L645" s="241"/>
      <c r="M645" s="242"/>
      <c r="N645" s="243"/>
      <c r="O645" s="243"/>
      <c r="P645" s="243"/>
      <c r="Q645" s="243"/>
      <c r="R645" s="243"/>
      <c r="S645" s="243"/>
      <c r="T645" s="244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45" t="s">
        <v>272</v>
      </c>
      <c r="AU645" s="245" t="s">
        <v>84</v>
      </c>
      <c r="AV645" s="13" t="s">
        <v>82</v>
      </c>
      <c r="AW645" s="13" t="s">
        <v>34</v>
      </c>
      <c r="AX645" s="13" t="s">
        <v>75</v>
      </c>
      <c r="AY645" s="245" t="s">
        <v>262</v>
      </c>
    </row>
    <row r="646" s="13" customFormat="1">
      <c r="A646" s="13"/>
      <c r="B646" s="235"/>
      <c r="C646" s="236"/>
      <c r="D646" s="237" t="s">
        <v>272</v>
      </c>
      <c r="E646" s="238" t="s">
        <v>19</v>
      </c>
      <c r="F646" s="239" t="s">
        <v>742</v>
      </c>
      <c r="G646" s="236"/>
      <c r="H646" s="238" t="s">
        <v>19</v>
      </c>
      <c r="I646" s="240"/>
      <c r="J646" s="236"/>
      <c r="K646" s="236"/>
      <c r="L646" s="241"/>
      <c r="M646" s="242"/>
      <c r="N646" s="243"/>
      <c r="O646" s="243"/>
      <c r="P646" s="243"/>
      <c r="Q646" s="243"/>
      <c r="R646" s="243"/>
      <c r="S646" s="243"/>
      <c r="T646" s="244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45" t="s">
        <v>272</v>
      </c>
      <c r="AU646" s="245" t="s">
        <v>84</v>
      </c>
      <c r="AV646" s="13" t="s">
        <v>82</v>
      </c>
      <c r="AW646" s="13" t="s">
        <v>34</v>
      </c>
      <c r="AX646" s="13" t="s">
        <v>75</v>
      </c>
      <c r="AY646" s="245" t="s">
        <v>262</v>
      </c>
    </row>
    <row r="647" s="13" customFormat="1">
      <c r="A647" s="13"/>
      <c r="B647" s="235"/>
      <c r="C647" s="236"/>
      <c r="D647" s="237" t="s">
        <v>272</v>
      </c>
      <c r="E647" s="238" t="s">
        <v>19</v>
      </c>
      <c r="F647" s="239" t="s">
        <v>743</v>
      </c>
      <c r="G647" s="236"/>
      <c r="H647" s="238" t="s">
        <v>19</v>
      </c>
      <c r="I647" s="240"/>
      <c r="J647" s="236"/>
      <c r="K647" s="236"/>
      <c r="L647" s="241"/>
      <c r="M647" s="242"/>
      <c r="N647" s="243"/>
      <c r="O647" s="243"/>
      <c r="P647" s="243"/>
      <c r="Q647" s="243"/>
      <c r="R647" s="243"/>
      <c r="S647" s="243"/>
      <c r="T647" s="244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45" t="s">
        <v>272</v>
      </c>
      <c r="AU647" s="245" t="s">
        <v>84</v>
      </c>
      <c r="AV647" s="13" t="s">
        <v>82</v>
      </c>
      <c r="AW647" s="13" t="s">
        <v>34</v>
      </c>
      <c r="AX647" s="13" t="s">
        <v>75</v>
      </c>
      <c r="AY647" s="245" t="s">
        <v>262</v>
      </c>
    </row>
    <row r="648" s="13" customFormat="1">
      <c r="A648" s="13"/>
      <c r="B648" s="235"/>
      <c r="C648" s="236"/>
      <c r="D648" s="237" t="s">
        <v>272</v>
      </c>
      <c r="E648" s="238" t="s">
        <v>19</v>
      </c>
      <c r="F648" s="239" t="s">
        <v>334</v>
      </c>
      <c r="G648" s="236"/>
      <c r="H648" s="238" t="s">
        <v>19</v>
      </c>
      <c r="I648" s="240"/>
      <c r="J648" s="236"/>
      <c r="K648" s="236"/>
      <c r="L648" s="241"/>
      <c r="M648" s="242"/>
      <c r="N648" s="243"/>
      <c r="O648" s="243"/>
      <c r="P648" s="243"/>
      <c r="Q648" s="243"/>
      <c r="R648" s="243"/>
      <c r="S648" s="243"/>
      <c r="T648" s="244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45" t="s">
        <v>272</v>
      </c>
      <c r="AU648" s="245" t="s">
        <v>84</v>
      </c>
      <c r="AV648" s="13" t="s">
        <v>82</v>
      </c>
      <c r="AW648" s="13" t="s">
        <v>34</v>
      </c>
      <c r="AX648" s="13" t="s">
        <v>75</v>
      </c>
      <c r="AY648" s="245" t="s">
        <v>262</v>
      </c>
    </row>
    <row r="649" s="13" customFormat="1">
      <c r="A649" s="13"/>
      <c r="B649" s="235"/>
      <c r="C649" s="236"/>
      <c r="D649" s="237" t="s">
        <v>272</v>
      </c>
      <c r="E649" s="238" t="s">
        <v>19</v>
      </c>
      <c r="F649" s="239" t="s">
        <v>744</v>
      </c>
      <c r="G649" s="236"/>
      <c r="H649" s="238" t="s">
        <v>19</v>
      </c>
      <c r="I649" s="240"/>
      <c r="J649" s="236"/>
      <c r="K649" s="236"/>
      <c r="L649" s="241"/>
      <c r="M649" s="242"/>
      <c r="N649" s="243"/>
      <c r="O649" s="243"/>
      <c r="P649" s="243"/>
      <c r="Q649" s="243"/>
      <c r="R649" s="243"/>
      <c r="S649" s="243"/>
      <c r="T649" s="244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5" t="s">
        <v>272</v>
      </c>
      <c r="AU649" s="245" t="s">
        <v>84</v>
      </c>
      <c r="AV649" s="13" t="s">
        <v>82</v>
      </c>
      <c r="AW649" s="13" t="s">
        <v>34</v>
      </c>
      <c r="AX649" s="13" t="s">
        <v>75</v>
      </c>
      <c r="AY649" s="245" t="s">
        <v>262</v>
      </c>
    </row>
    <row r="650" s="13" customFormat="1">
      <c r="A650" s="13"/>
      <c r="B650" s="235"/>
      <c r="C650" s="236"/>
      <c r="D650" s="237" t="s">
        <v>272</v>
      </c>
      <c r="E650" s="238" t="s">
        <v>19</v>
      </c>
      <c r="F650" s="239" t="s">
        <v>404</v>
      </c>
      <c r="G650" s="236"/>
      <c r="H650" s="238" t="s">
        <v>19</v>
      </c>
      <c r="I650" s="240"/>
      <c r="J650" s="236"/>
      <c r="K650" s="236"/>
      <c r="L650" s="241"/>
      <c r="M650" s="242"/>
      <c r="N650" s="243"/>
      <c r="O650" s="243"/>
      <c r="P650" s="243"/>
      <c r="Q650" s="243"/>
      <c r="R650" s="243"/>
      <c r="S650" s="243"/>
      <c r="T650" s="244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5" t="s">
        <v>272</v>
      </c>
      <c r="AU650" s="245" t="s">
        <v>84</v>
      </c>
      <c r="AV650" s="13" t="s">
        <v>82</v>
      </c>
      <c r="AW650" s="13" t="s">
        <v>34</v>
      </c>
      <c r="AX650" s="13" t="s">
        <v>75</v>
      </c>
      <c r="AY650" s="245" t="s">
        <v>262</v>
      </c>
    </row>
    <row r="651" s="14" customFormat="1">
      <c r="A651" s="14"/>
      <c r="B651" s="246"/>
      <c r="C651" s="247"/>
      <c r="D651" s="237" t="s">
        <v>272</v>
      </c>
      <c r="E651" s="248" t="s">
        <v>19</v>
      </c>
      <c r="F651" s="249" t="s">
        <v>506</v>
      </c>
      <c r="G651" s="247"/>
      <c r="H651" s="250">
        <v>6.3700000000000001</v>
      </c>
      <c r="I651" s="251"/>
      <c r="J651" s="247"/>
      <c r="K651" s="247"/>
      <c r="L651" s="252"/>
      <c r="M651" s="253"/>
      <c r="N651" s="254"/>
      <c r="O651" s="254"/>
      <c r="P651" s="254"/>
      <c r="Q651" s="254"/>
      <c r="R651" s="254"/>
      <c r="S651" s="254"/>
      <c r="T651" s="255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56" t="s">
        <v>272</v>
      </c>
      <c r="AU651" s="256" t="s">
        <v>84</v>
      </c>
      <c r="AV651" s="14" t="s">
        <v>84</v>
      </c>
      <c r="AW651" s="14" t="s">
        <v>34</v>
      </c>
      <c r="AX651" s="14" t="s">
        <v>75</v>
      </c>
      <c r="AY651" s="256" t="s">
        <v>262</v>
      </c>
    </row>
    <row r="652" s="14" customFormat="1">
      <c r="A652" s="14"/>
      <c r="B652" s="246"/>
      <c r="C652" s="247"/>
      <c r="D652" s="237" t="s">
        <v>272</v>
      </c>
      <c r="E652" s="248" t="s">
        <v>19</v>
      </c>
      <c r="F652" s="249" t="s">
        <v>507</v>
      </c>
      <c r="G652" s="247"/>
      <c r="H652" s="250">
        <v>1.98</v>
      </c>
      <c r="I652" s="251"/>
      <c r="J652" s="247"/>
      <c r="K652" s="247"/>
      <c r="L652" s="252"/>
      <c r="M652" s="253"/>
      <c r="N652" s="254"/>
      <c r="O652" s="254"/>
      <c r="P652" s="254"/>
      <c r="Q652" s="254"/>
      <c r="R652" s="254"/>
      <c r="S652" s="254"/>
      <c r="T652" s="255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56" t="s">
        <v>272</v>
      </c>
      <c r="AU652" s="256" t="s">
        <v>84</v>
      </c>
      <c r="AV652" s="14" t="s">
        <v>84</v>
      </c>
      <c r="AW652" s="14" t="s">
        <v>34</v>
      </c>
      <c r="AX652" s="14" t="s">
        <v>75</v>
      </c>
      <c r="AY652" s="256" t="s">
        <v>262</v>
      </c>
    </row>
    <row r="653" s="14" customFormat="1">
      <c r="A653" s="14"/>
      <c r="B653" s="246"/>
      <c r="C653" s="247"/>
      <c r="D653" s="237" t="s">
        <v>272</v>
      </c>
      <c r="E653" s="248" t="s">
        <v>19</v>
      </c>
      <c r="F653" s="249" t="s">
        <v>508</v>
      </c>
      <c r="G653" s="247"/>
      <c r="H653" s="250">
        <v>4.6600000000000001</v>
      </c>
      <c r="I653" s="251"/>
      <c r="J653" s="247"/>
      <c r="K653" s="247"/>
      <c r="L653" s="252"/>
      <c r="M653" s="253"/>
      <c r="N653" s="254"/>
      <c r="O653" s="254"/>
      <c r="P653" s="254"/>
      <c r="Q653" s="254"/>
      <c r="R653" s="254"/>
      <c r="S653" s="254"/>
      <c r="T653" s="255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56" t="s">
        <v>272</v>
      </c>
      <c r="AU653" s="256" t="s">
        <v>84</v>
      </c>
      <c r="AV653" s="14" t="s">
        <v>84</v>
      </c>
      <c r="AW653" s="14" t="s">
        <v>34</v>
      </c>
      <c r="AX653" s="14" t="s">
        <v>75</v>
      </c>
      <c r="AY653" s="256" t="s">
        <v>262</v>
      </c>
    </row>
    <row r="654" s="14" customFormat="1">
      <c r="A654" s="14"/>
      <c r="B654" s="246"/>
      <c r="C654" s="247"/>
      <c r="D654" s="237" t="s">
        <v>272</v>
      </c>
      <c r="E654" s="248" t="s">
        <v>19</v>
      </c>
      <c r="F654" s="249" t="s">
        <v>509</v>
      </c>
      <c r="G654" s="247"/>
      <c r="H654" s="250">
        <v>1.8899999999999999</v>
      </c>
      <c r="I654" s="251"/>
      <c r="J654" s="247"/>
      <c r="K654" s="247"/>
      <c r="L654" s="252"/>
      <c r="M654" s="253"/>
      <c r="N654" s="254"/>
      <c r="O654" s="254"/>
      <c r="P654" s="254"/>
      <c r="Q654" s="254"/>
      <c r="R654" s="254"/>
      <c r="S654" s="254"/>
      <c r="T654" s="255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56" t="s">
        <v>272</v>
      </c>
      <c r="AU654" s="256" t="s">
        <v>84</v>
      </c>
      <c r="AV654" s="14" t="s">
        <v>84</v>
      </c>
      <c r="AW654" s="14" t="s">
        <v>34</v>
      </c>
      <c r="AX654" s="14" t="s">
        <v>75</v>
      </c>
      <c r="AY654" s="256" t="s">
        <v>262</v>
      </c>
    </row>
    <row r="655" s="14" customFormat="1">
      <c r="A655" s="14"/>
      <c r="B655" s="246"/>
      <c r="C655" s="247"/>
      <c r="D655" s="237" t="s">
        <v>272</v>
      </c>
      <c r="E655" s="248" t="s">
        <v>19</v>
      </c>
      <c r="F655" s="249" t="s">
        <v>510</v>
      </c>
      <c r="G655" s="247"/>
      <c r="H655" s="250">
        <v>2.8799999999999999</v>
      </c>
      <c r="I655" s="251"/>
      <c r="J655" s="247"/>
      <c r="K655" s="247"/>
      <c r="L655" s="252"/>
      <c r="M655" s="253"/>
      <c r="N655" s="254"/>
      <c r="O655" s="254"/>
      <c r="P655" s="254"/>
      <c r="Q655" s="254"/>
      <c r="R655" s="254"/>
      <c r="S655" s="254"/>
      <c r="T655" s="255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56" t="s">
        <v>272</v>
      </c>
      <c r="AU655" s="256" t="s">
        <v>84</v>
      </c>
      <c r="AV655" s="14" t="s">
        <v>84</v>
      </c>
      <c r="AW655" s="14" t="s">
        <v>34</v>
      </c>
      <c r="AX655" s="14" t="s">
        <v>75</v>
      </c>
      <c r="AY655" s="256" t="s">
        <v>262</v>
      </c>
    </row>
    <row r="656" s="14" customFormat="1">
      <c r="A656" s="14"/>
      <c r="B656" s="246"/>
      <c r="C656" s="247"/>
      <c r="D656" s="237" t="s">
        <v>272</v>
      </c>
      <c r="E656" s="248" t="s">
        <v>19</v>
      </c>
      <c r="F656" s="249" t="s">
        <v>511</v>
      </c>
      <c r="G656" s="247"/>
      <c r="H656" s="250">
        <v>3.3199999999999998</v>
      </c>
      <c r="I656" s="251"/>
      <c r="J656" s="247"/>
      <c r="K656" s="247"/>
      <c r="L656" s="252"/>
      <c r="M656" s="253"/>
      <c r="N656" s="254"/>
      <c r="O656" s="254"/>
      <c r="P656" s="254"/>
      <c r="Q656" s="254"/>
      <c r="R656" s="254"/>
      <c r="S656" s="254"/>
      <c r="T656" s="255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56" t="s">
        <v>272</v>
      </c>
      <c r="AU656" s="256" t="s">
        <v>84</v>
      </c>
      <c r="AV656" s="14" t="s">
        <v>84</v>
      </c>
      <c r="AW656" s="14" t="s">
        <v>34</v>
      </c>
      <c r="AX656" s="14" t="s">
        <v>75</v>
      </c>
      <c r="AY656" s="256" t="s">
        <v>262</v>
      </c>
    </row>
    <row r="657" s="14" customFormat="1">
      <c r="A657" s="14"/>
      <c r="B657" s="246"/>
      <c r="C657" s="247"/>
      <c r="D657" s="237" t="s">
        <v>272</v>
      </c>
      <c r="E657" s="248" t="s">
        <v>19</v>
      </c>
      <c r="F657" s="249" t="s">
        <v>512</v>
      </c>
      <c r="G657" s="247"/>
      <c r="H657" s="250">
        <v>4.6600000000000001</v>
      </c>
      <c r="I657" s="251"/>
      <c r="J657" s="247"/>
      <c r="K657" s="247"/>
      <c r="L657" s="252"/>
      <c r="M657" s="253"/>
      <c r="N657" s="254"/>
      <c r="O657" s="254"/>
      <c r="P657" s="254"/>
      <c r="Q657" s="254"/>
      <c r="R657" s="254"/>
      <c r="S657" s="254"/>
      <c r="T657" s="255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56" t="s">
        <v>272</v>
      </c>
      <c r="AU657" s="256" t="s">
        <v>84</v>
      </c>
      <c r="AV657" s="14" t="s">
        <v>84</v>
      </c>
      <c r="AW657" s="14" t="s">
        <v>34</v>
      </c>
      <c r="AX657" s="14" t="s">
        <v>75</v>
      </c>
      <c r="AY657" s="256" t="s">
        <v>262</v>
      </c>
    </row>
    <row r="658" s="14" customFormat="1">
      <c r="A658" s="14"/>
      <c r="B658" s="246"/>
      <c r="C658" s="247"/>
      <c r="D658" s="237" t="s">
        <v>272</v>
      </c>
      <c r="E658" s="248" t="s">
        <v>19</v>
      </c>
      <c r="F658" s="249" t="s">
        <v>513</v>
      </c>
      <c r="G658" s="247"/>
      <c r="H658" s="250">
        <v>67.859999999999999</v>
      </c>
      <c r="I658" s="251"/>
      <c r="J658" s="247"/>
      <c r="K658" s="247"/>
      <c r="L658" s="252"/>
      <c r="M658" s="253"/>
      <c r="N658" s="254"/>
      <c r="O658" s="254"/>
      <c r="P658" s="254"/>
      <c r="Q658" s="254"/>
      <c r="R658" s="254"/>
      <c r="S658" s="254"/>
      <c r="T658" s="255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56" t="s">
        <v>272</v>
      </c>
      <c r="AU658" s="256" t="s">
        <v>84</v>
      </c>
      <c r="AV658" s="14" t="s">
        <v>84</v>
      </c>
      <c r="AW658" s="14" t="s">
        <v>34</v>
      </c>
      <c r="AX658" s="14" t="s">
        <v>75</v>
      </c>
      <c r="AY658" s="256" t="s">
        <v>262</v>
      </c>
    </row>
    <row r="659" s="14" customFormat="1">
      <c r="A659" s="14"/>
      <c r="B659" s="246"/>
      <c r="C659" s="247"/>
      <c r="D659" s="237" t="s">
        <v>272</v>
      </c>
      <c r="E659" s="248" t="s">
        <v>19</v>
      </c>
      <c r="F659" s="249" t="s">
        <v>514</v>
      </c>
      <c r="G659" s="247"/>
      <c r="H659" s="250">
        <v>8.5800000000000001</v>
      </c>
      <c r="I659" s="251"/>
      <c r="J659" s="247"/>
      <c r="K659" s="247"/>
      <c r="L659" s="252"/>
      <c r="M659" s="253"/>
      <c r="N659" s="254"/>
      <c r="O659" s="254"/>
      <c r="P659" s="254"/>
      <c r="Q659" s="254"/>
      <c r="R659" s="254"/>
      <c r="S659" s="254"/>
      <c r="T659" s="255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56" t="s">
        <v>272</v>
      </c>
      <c r="AU659" s="256" t="s">
        <v>84</v>
      </c>
      <c r="AV659" s="14" t="s">
        <v>84</v>
      </c>
      <c r="AW659" s="14" t="s">
        <v>34</v>
      </c>
      <c r="AX659" s="14" t="s">
        <v>75</v>
      </c>
      <c r="AY659" s="256" t="s">
        <v>262</v>
      </c>
    </row>
    <row r="660" s="15" customFormat="1">
      <c r="A660" s="15"/>
      <c r="B660" s="257"/>
      <c r="C660" s="258"/>
      <c r="D660" s="237" t="s">
        <v>272</v>
      </c>
      <c r="E660" s="259" t="s">
        <v>19</v>
      </c>
      <c r="F660" s="260" t="s">
        <v>278</v>
      </c>
      <c r="G660" s="258"/>
      <c r="H660" s="261">
        <v>102.2</v>
      </c>
      <c r="I660" s="262"/>
      <c r="J660" s="258"/>
      <c r="K660" s="258"/>
      <c r="L660" s="263"/>
      <c r="M660" s="264"/>
      <c r="N660" s="265"/>
      <c r="O660" s="265"/>
      <c r="P660" s="265"/>
      <c r="Q660" s="265"/>
      <c r="R660" s="265"/>
      <c r="S660" s="265"/>
      <c r="T660" s="266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67" t="s">
        <v>272</v>
      </c>
      <c r="AU660" s="267" t="s">
        <v>84</v>
      </c>
      <c r="AV660" s="15" t="s">
        <v>268</v>
      </c>
      <c r="AW660" s="15" t="s">
        <v>34</v>
      </c>
      <c r="AX660" s="15" t="s">
        <v>82</v>
      </c>
      <c r="AY660" s="267" t="s">
        <v>262</v>
      </c>
    </row>
    <row r="661" s="2" customFormat="1" ht="24.15" customHeight="1">
      <c r="A661" s="40"/>
      <c r="B661" s="41"/>
      <c r="C661" s="217" t="s">
        <v>745</v>
      </c>
      <c r="D661" s="217" t="s">
        <v>264</v>
      </c>
      <c r="E661" s="218" t="s">
        <v>746</v>
      </c>
      <c r="F661" s="219" t="s">
        <v>747</v>
      </c>
      <c r="G661" s="220" t="s">
        <v>116</v>
      </c>
      <c r="H661" s="221">
        <v>102.2</v>
      </c>
      <c r="I661" s="222"/>
      <c r="J661" s="223">
        <f>ROUND(I661*H661,2)</f>
        <v>0</v>
      </c>
      <c r="K661" s="219" t="s">
        <v>267</v>
      </c>
      <c r="L661" s="46"/>
      <c r="M661" s="224" t="s">
        <v>19</v>
      </c>
      <c r="N661" s="225" t="s">
        <v>46</v>
      </c>
      <c r="O661" s="86"/>
      <c r="P661" s="226">
        <f>O661*H661</f>
        <v>0</v>
      </c>
      <c r="Q661" s="226">
        <v>0.011220000000000001</v>
      </c>
      <c r="R661" s="226">
        <f>Q661*H661</f>
        <v>1.146684</v>
      </c>
      <c r="S661" s="226">
        <v>0</v>
      </c>
      <c r="T661" s="227">
        <f>S661*H661</f>
        <v>0</v>
      </c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R661" s="228" t="s">
        <v>268</v>
      </c>
      <c r="AT661" s="228" t="s">
        <v>264</v>
      </c>
      <c r="AU661" s="228" t="s">
        <v>84</v>
      </c>
      <c r="AY661" s="19" t="s">
        <v>262</v>
      </c>
      <c r="BE661" s="229">
        <f>IF(N661="základní",J661,0)</f>
        <v>0</v>
      </c>
      <c r="BF661" s="229">
        <f>IF(N661="snížená",J661,0)</f>
        <v>0</v>
      </c>
      <c r="BG661" s="229">
        <f>IF(N661="zákl. přenesená",J661,0)</f>
        <v>0</v>
      </c>
      <c r="BH661" s="229">
        <f>IF(N661="sníž. přenesená",J661,0)</f>
        <v>0</v>
      </c>
      <c r="BI661" s="229">
        <f>IF(N661="nulová",J661,0)</f>
        <v>0</v>
      </c>
      <c r="BJ661" s="19" t="s">
        <v>82</v>
      </c>
      <c r="BK661" s="229">
        <f>ROUND(I661*H661,2)</f>
        <v>0</v>
      </c>
      <c r="BL661" s="19" t="s">
        <v>268</v>
      </c>
      <c r="BM661" s="228" t="s">
        <v>748</v>
      </c>
    </row>
    <row r="662" s="2" customFormat="1">
      <c r="A662" s="40"/>
      <c r="B662" s="41"/>
      <c r="C662" s="42"/>
      <c r="D662" s="230" t="s">
        <v>270</v>
      </c>
      <c r="E662" s="42"/>
      <c r="F662" s="231" t="s">
        <v>749</v>
      </c>
      <c r="G662" s="42"/>
      <c r="H662" s="42"/>
      <c r="I662" s="232"/>
      <c r="J662" s="42"/>
      <c r="K662" s="42"/>
      <c r="L662" s="46"/>
      <c r="M662" s="233"/>
      <c r="N662" s="234"/>
      <c r="O662" s="86"/>
      <c r="P662" s="86"/>
      <c r="Q662" s="86"/>
      <c r="R662" s="86"/>
      <c r="S662" s="86"/>
      <c r="T662" s="87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T662" s="19" t="s">
        <v>270</v>
      </c>
      <c r="AU662" s="19" t="s">
        <v>84</v>
      </c>
    </row>
    <row r="663" s="13" customFormat="1">
      <c r="A663" s="13"/>
      <c r="B663" s="235"/>
      <c r="C663" s="236"/>
      <c r="D663" s="237" t="s">
        <v>272</v>
      </c>
      <c r="E663" s="238" t="s">
        <v>19</v>
      </c>
      <c r="F663" s="239" t="s">
        <v>273</v>
      </c>
      <c r="G663" s="236"/>
      <c r="H663" s="238" t="s">
        <v>19</v>
      </c>
      <c r="I663" s="240"/>
      <c r="J663" s="236"/>
      <c r="K663" s="236"/>
      <c r="L663" s="241"/>
      <c r="M663" s="242"/>
      <c r="N663" s="243"/>
      <c r="O663" s="243"/>
      <c r="P663" s="243"/>
      <c r="Q663" s="243"/>
      <c r="R663" s="243"/>
      <c r="S663" s="243"/>
      <c r="T663" s="24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5" t="s">
        <v>272</v>
      </c>
      <c r="AU663" s="245" t="s">
        <v>84</v>
      </c>
      <c r="AV663" s="13" t="s">
        <v>82</v>
      </c>
      <c r="AW663" s="13" t="s">
        <v>34</v>
      </c>
      <c r="AX663" s="13" t="s">
        <v>75</v>
      </c>
      <c r="AY663" s="245" t="s">
        <v>262</v>
      </c>
    </row>
    <row r="664" s="13" customFormat="1">
      <c r="A664" s="13"/>
      <c r="B664" s="235"/>
      <c r="C664" s="236"/>
      <c r="D664" s="237" t="s">
        <v>272</v>
      </c>
      <c r="E664" s="238" t="s">
        <v>19</v>
      </c>
      <c r="F664" s="239" t="s">
        <v>742</v>
      </c>
      <c r="G664" s="236"/>
      <c r="H664" s="238" t="s">
        <v>19</v>
      </c>
      <c r="I664" s="240"/>
      <c r="J664" s="236"/>
      <c r="K664" s="236"/>
      <c r="L664" s="241"/>
      <c r="M664" s="242"/>
      <c r="N664" s="243"/>
      <c r="O664" s="243"/>
      <c r="P664" s="243"/>
      <c r="Q664" s="243"/>
      <c r="R664" s="243"/>
      <c r="S664" s="243"/>
      <c r="T664" s="244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45" t="s">
        <v>272</v>
      </c>
      <c r="AU664" s="245" t="s">
        <v>84</v>
      </c>
      <c r="AV664" s="13" t="s">
        <v>82</v>
      </c>
      <c r="AW664" s="13" t="s">
        <v>34</v>
      </c>
      <c r="AX664" s="13" t="s">
        <v>75</v>
      </c>
      <c r="AY664" s="245" t="s">
        <v>262</v>
      </c>
    </row>
    <row r="665" s="13" customFormat="1">
      <c r="A665" s="13"/>
      <c r="B665" s="235"/>
      <c r="C665" s="236"/>
      <c r="D665" s="237" t="s">
        <v>272</v>
      </c>
      <c r="E665" s="238" t="s">
        <v>19</v>
      </c>
      <c r="F665" s="239" t="s">
        <v>743</v>
      </c>
      <c r="G665" s="236"/>
      <c r="H665" s="238" t="s">
        <v>19</v>
      </c>
      <c r="I665" s="240"/>
      <c r="J665" s="236"/>
      <c r="K665" s="236"/>
      <c r="L665" s="241"/>
      <c r="M665" s="242"/>
      <c r="N665" s="243"/>
      <c r="O665" s="243"/>
      <c r="P665" s="243"/>
      <c r="Q665" s="243"/>
      <c r="R665" s="243"/>
      <c r="S665" s="243"/>
      <c r="T665" s="244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45" t="s">
        <v>272</v>
      </c>
      <c r="AU665" s="245" t="s">
        <v>84</v>
      </c>
      <c r="AV665" s="13" t="s">
        <v>82</v>
      </c>
      <c r="AW665" s="13" t="s">
        <v>34</v>
      </c>
      <c r="AX665" s="13" t="s">
        <v>75</v>
      </c>
      <c r="AY665" s="245" t="s">
        <v>262</v>
      </c>
    </row>
    <row r="666" s="13" customFormat="1">
      <c r="A666" s="13"/>
      <c r="B666" s="235"/>
      <c r="C666" s="236"/>
      <c r="D666" s="237" t="s">
        <v>272</v>
      </c>
      <c r="E666" s="238" t="s">
        <v>19</v>
      </c>
      <c r="F666" s="239" t="s">
        <v>334</v>
      </c>
      <c r="G666" s="236"/>
      <c r="H666" s="238" t="s">
        <v>19</v>
      </c>
      <c r="I666" s="240"/>
      <c r="J666" s="236"/>
      <c r="K666" s="236"/>
      <c r="L666" s="241"/>
      <c r="M666" s="242"/>
      <c r="N666" s="243"/>
      <c r="O666" s="243"/>
      <c r="P666" s="243"/>
      <c r="Q666" s="243"/>
      <c r="R666" s="243"/>
      <c r="S666" s="243"/>
      <c r="T666" s="244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5" t="s">
        <v>272</v>
      </c>
      <c r="AU666" s="245" t="s">
        <v>84</v>
      </c>
      <c r="AV666" s="13" t="s">
        <v>82</v>
      </c>
      <c r="AW666" s="13" t="s">
        <v>34</v>
      </c>
      <c r="AX666" s="13" t="s">
        <v>75</v>
      </c>
      <c r="AY666" s="245" t="s">
        <v>262</v>
      </c>
    </row>
    <row r="667" s="13" customFormat="1">
      <c r="A667" s="13"/>
      <c r="B667" s="235"/>
      <c r="C667" s="236"/>
      <c r="D667" s="237" t="s">
        <v>272</v>
      </c>
      <c r="E667" s="238" t="s">
        <v>19</v>
      </c>
      <c r="F667" s="239" t="s">
        <v>744</v>
      </c>
      <c r="G667" s="236"/>
      <c r="H667" s="238" t="s">
        <v>19</v>
      </c>
      <c r="I667" s="240"/>
      <c r="J667" s="236"/>
      <c r="K667" s="236"/>
      <c r="L667" s="241"/>
      <c r="M667" s="242"/>
      <c r="N667" s="243"/>
      <c r="O667" s="243"/>
      <c r="P667" s="243"/>
      <c r="Q667" s="243"/>
      <c r="R667" s="243"/>
      <c r="S667" s="243"/>
      <c r="T667" s="244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45" t="s">
        <v>272</v>
      </c>
      <c r="AU667" s="245" t="s">
        <v>84</v>
      </c>
      <c r="AV667" s="13" t="s">
        <v>82</v>
      </c>
      <c r="AW667" s="13" t="s">
        <v>34</v>
      </c>
      <c r="AX667" s="13" t="s">
        <v>75</v>
      </c>
      <c r="AY667" s="245" t="s">
        <v>262</v>
      </c>
    </row>
    <row r="668" s="13" customFormat="1">
      <c r="A668" s="13"/>
      <c r="B668" s="235"/>
      <c r="C668" s="236"/>
      <c r="D668" s="237" t="s">
        <v>272</v>
      </c>
      <c r="E668" s="238" t="s">
        <v>19</v>
      </c>
      <c r="F668" s="239" t="s">
        <v>404</v>
      </c>
      <c r="G668" s="236"/>
      <c r="H668" s="238" t="s">
        <v>19</v>
      </c>
      <c r="I668" s="240"/>
      <c r="J668" s="236"/>
      <c r="K668" s="236"/>
      <c r="L668" s="241"/>
      <c r="M668" s="242"/>
      <c r="N668" s="243"/>
      <c r="O668" s="243"/>
      <c r="P668" s="243"/>
      <c r="Q668" s="243"/>
      <c r="R668" s="243"/>
      <c r="S668" s="243"/>
      <c r="T668" s="244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45" t="s">
        <v>272</v>
      </c>
      <c r="AU668" s="245" t="s">
        <v>84</v>
      </c>
      <c r="AV668" s="13" t="s">
        <v>82</v>
      </c>
      <c r="AW668" s="13" t="s">
        <v>34</v>
      </c>
      <c r="AX668" s="13" t="s">
        <v>75</v>
      </c>
      <c r="AY668" s="245" t="s">
        <v>262</v>
      </c>
    </row>
    <row r="669" s="14" customFormat="1">
      <c r="A669" s="14"/>
      <c r="B669" s="246"/>
      <c r="C669" s="247"/>
      <c r="D669" s="237" t="s">
        <v>272</v>
      </c>
      <c r="E669" s="248" t="s">
        <v>19</v>
      </c>
      <c r="F669" s="249" t="s">
        <v>506</v>
      </c>
      <c r="G669" s="247"/>
      <c r="H669" s="250">
        <v>6.3700000000000001</v>
      </c>
      <c r="I669" s="251"/>
      <c r="J669" s="247"/>
      <c r="K669" s="247"/>
      <c r="L669" s="252"/>
      <c r="M669" s="253"/>
      <c r="N669" s="254"/>
      <c r="O669" s="254"/>
      <c r="P669" s="254"/>
      <c r="Q669" s="254"/>
      <c r="R669" s="254"/>
      <c r="S669" s="254"/>
      <c r="T669" s="255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56" t="s">
        <v>272</v>
      </c>
      <c r="AU669" s="256" t="s">
        <v>84</v>
      </c>
      <c r="AV669" s="14" t="s">
        <v>84</v>
      </c>
      <c r="AW669" s="14" t="s">
        <v>34</v>
      </c>
      <c r="AX669" s="14" t="s">
        <v>75</v>
      </c>
      <c r="AY669" s="256" t="s">
        <v>262</v>
      </c>
    </row>
    <row r="670" s="14" customFormat="1">
      <c r="A670" s="14"/>
      <c r="B670" s="246"/>
      <c r="C670" s="247"/>
      <c r="D670" s="237" t="s">
        <v>272</v>
      </c>
      <c r="E670" s="248" t="s">
        <v>19</v>
      </c>
      <c r="F670" s="249" t="s">
        <v>507</v>
      </c>
      <c r="G670" s="247"/>
      <c r="H670" s="250">
        <v>1.98</v>
      </c>
      <c r="I670" s="251"/>
      <c r="J670" s="247"/>
      <c r="K670" s="247"/>
      <c r="L670" s="252"/>
      <c r="M670" s="253"/>
      <c r="N670" s="254"/>
      <c r="O670" s="254"/>
      <c r="P670" s="254"/>
      <c r="Q670" s="254"/>
      <c r="R670" s="254"/>
      <c r="S670" s="254"/>
      <c r="T670" s="255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56" t="s">
        <v>272</v>
      </c>
      <c r="AU670" s="256" t="s">
        <v>84</v>
      </c>
      <c r="AV670" s="14" t="s">
        <v>84</v>
      </c>
      <c r="AW670" s="14" t="s">
        <v>34</v>
      </c>
      <c r="AX670" s="14" t="s">
        <v>75</v>
      </c>
      <c r="AY670" s="256" t="s">
        <v>262</v>
      </c>
    </row>
    <row r="671" s="14" customFormat="1">
      <c r="A671" s="14"/>
      <c r="B671" s="246"/>
      <c r="C671" s="247"/>
      <c r="D671" s="237" t="s">
        <v>272</v>
      </c>
      <c r="E671" s="248" t="s">
        <v>19</v>
      </c>
      <c r="F671" s="249" t="s">
        <v>508</v>
      </c>
      <c r="G671" s="247"/>
      <c r="H671" s="250">
        <v>4.6600000000000001</v>
      </c>
      <c r="I671" s="251"/>
      <c r="J671" s="247"/>
      <c r="K671" s="247"/>
      <c r="L671" s="252"/>
      <c r="M671" s="253"/>
      <c r="N671" s="254"/>
      <c r="O671" s="254"/>
      <c r="P671" s="254"/>
      <c r="Q671" s="254"/>
      <c r="R671" s="254"/>
      <c r="S671" s="254"/>
      <c r="T671" s="255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56" t="s">
        <v>272</v>
      </c>
      <c r="AU671" s="256" t="s">
        <v>84</v>
      </c>
      <c r="AV671" s="14" t="s">
        <v>84</v>
      </c>
      <c r="AW671" s="14" t="s">
        <v>34</v>
      </c>
      <c r="AX671" s="14" t="s">
        <v>75</v>
      </c>
      <c r="AY671" s="256" t="s">
        <v>262</v>
      </c>
    </row>
    <row r="672" s="14" customFormat="1">
      <c r="A672" s="14"/>
      <c r="B672" s="246"/>
      <c r="C672" s="247"/>
      <c r="D672" s="237" t="s">
        <v>272</v>
      </c>
      <c r="E672" s="248" t="s">
        <v>19</v>
      </c>
      <c r="F672" s="249" t="s">
        <v>509</v>
      </c>
      <c r="G672" s="247"/>
      <c r="H672" s="250">
        <v>1.8899999999999999</v>
      </c>
      <c r="I672" s="251"/>
      <c r="J672" s="247"/>
      <c r="K672" s="247"/>
      <c r="L672" s="252"/>
      <c r="M672" s="253"/>
      <c r="N672" s="254"/>
      <c r="O672" s="254"/>
      <c r="P672" s="254"/>
      <c r="Q672" s="254"/>
      <c r="R672" s="254"/>
      <c r="S672" s="254"/>
      <c r="T672" s="255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56" t="s">
        <v>272</v>
      </c>
      <c r="AU672" s="256" t="s">
        <v>84</v>
      </c>
      <c r="AV672" s="14" t="s">
        <v>84</v>
      </c>
      <c r="AW672" s="14" t="s">
        <v>34</v>
      </c>
      <c r="AX672" s="14" t="s">
        <v>75</v>
      </c>
      <c r="AY672" s="256" t="s">
        <v>262</v>
      </c>
    </row>
    <row r="673" s="14" customFormat="1">
      <c r="A673" s="14"/>
      <c r="B673" s="246"/>
      <c r="C673" s="247"/>
      <c r="D673" s="237" t="s">
        <v>272</v>
      </c>
      <c r="E673" s="248" t="s">
        <v>19</v>
      </c>
      <c r="F673" s="249" t="s">
        <v>510</v>
      </c>
      <c r="G673" s="247"/>
      <c r="H673" s="250">
        <v>2.8799999999999999</v>
      </c>
      <c r="I673" s="251"/>
      <c r="J673" s="247"/>
      <c r="K673" s="247"/>
      <c r="L673" s="252"/>
      <c r="M673" s="253"/>
      <c r="N673" s="254"/>
      <c r="O673" s="254"/>
      <c r="P673" s="254"/>
      <c r="Q673" s="254"/>
      <c r="R673" s="254"/>
      <c r="S673" s="254"/>
      <c r="T673" s="255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56" t="s">
        <v>272</v>
      </c>
      <c r="AU673" s="256" t="s">
        <v>84</v>
      </c>
      <c r="AV673" s="14" t="s">
        <v>84</v>
      </c>
      <c r="AW673" s="14" t="s">
        <v>34</v>
      </c>
      <c r="AX673" s="14" t="s">
        <v>75</v>
      </c>
      <c r="AY673" s="256" t="s">
        <v>262</v>
      </c>
    </row>
    <row r="674" s="14" customFormat="1">
      <c r="A674" s="14"/>
      <c r="B674" s="246"/>
      <c r="C674" s="247"/>
      <c r="D674" s="237" t="s">
        <v>272</v>
      </c>
      <c r="E674" s="248" t="s">
        <v>19</v>
      </c>
      <c r="F674" s="249" t="s">
        <v>511</v>
      </c>
      <c r="G674" s="247"/>
      <c r="H674" s="250">
        <v>3.3199999999999998</v>
      </c>
      <c r="I674" s="251"/>
      <c r="J674" s="247"/>
      <c r="K674" s="247"/>
      <c r="L674" s="252"/>
      <c r="M674" s="253"/>
      <c r="N674" s="254"/>
      <c r="O674" s="254"/>
      <c r="P674" s="254"/>
      <c r="Q674" s="254"/>
      <c r="R674" s="254"/>
      <c r="S674" s="254"/>
      <c r="T674" s="255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56" t="s">
        <v>272</v>
      </c>
      <c r="AU674" s="256" t="s">
        <v>84</v>
      </c>
      <c r="AV674" s="14" t="s">
        <v>84</v>
      </c>
      <c r="AW674" s="14" t="s">
        <v>34</v>
      </c>
      <c r="AX674" s="14" t="s">
        <v>75</v>
      </c>
      <c r="AY674" s="256" t="s">
        <v>262</v>
      </c>
    </row>
    <row r="675" s="14" customFormat="1">
      <c r="A675" s="14"/>
      <c r="B675" s="246"/>
      <c r="C675" s="247"/>
      <c r="D675" s="237" t="s">
        <v>272</v>
      </c>
      <c r="E675" s="248" t="s">
        <v>19</v>
      </c>
      <c r="F675" s="249" t="s">
        <v>512</v>
      </c>
      <c r="G675" s="247"/>
      <c r="H675" s="250">
        <v>4.6600000000000001</v>
      </c>
      <c r="I675" s="251"/>
      <c r="J675" s="247"/>
      <c r="K675" s="247"/>
      <c r="L675" s="252"/>
      <c r="M675" s="253"/>
      <c r="N675" s="254"/>
      <c r="O675" s="254"/>
      <c r="P675" s="254"/>
      <c r="Q675" s="254"/>
      <c r="R675" s="254"/>
      <c r="S675" s="254"/>
      <c r="T675" s="255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56" t="s">
        <v>272</v>
      </c>
      <c r="AU675" s="256" t="s">
        <v>84</v>
      </c>
      <c r="AV675" s="14" t="s">
        <v>84</v>
      </c>
      <c r="AW675" s="14" t="s">
        <v>34</v>
      </c>
      <c r="AX675" s="14" t="s">
        <v>75</v>
      </c>
      <c r="AY675" s="256" t="s">
        <v>262</v>
      </c>
    </row>
    <row r="676" s="14" customFormat="1">
      <c r="A676" s="14"/>
      <c r="B676" s="246"/>
      <c r="C676" s="247"/>
      <c r="D676" s="237" t="s">
        <v>272</v>
      </c>
      <c r="E676" s="248" t="s">
        <v>19</v>
      </c>
      <c r="F676" s="249" t="s">
        <v>513</v>
      </c>
      <c r="G676" s="247"/>
      <c r="H676" s="250">
        <v>67.859999999999999</v>
      </c>
      <c r="I676" s="251"/>
      <c r="J676" s="247"/>
      <c r="K676" s="247"/>
      <c r="L676" s="252"/>
      <c r="M676" s="253"/>
      <c r="N676" s="254"/>
      <c r="O676" s="254"/>
      <c r="P676" s="254"/>
      <c r="Q676" s="254"/>
      <c r="R676" s="254"/>
      <c r="S676" s="254"/>
      <c r="T676" s="255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56" t="s">
        <v>272</v>
      </c>
      <c r="AU676" s="256" t="s">
        <v>84</v>
      </c>
      <c r="AV676" s="14" t="s">
        <v>84</v>
      </c>
      <c r="AW676" s="14" t="s">
        <v>34</v>
      </c>
      <c r="AX676" s="14" t="s">
        <v>75</v>
      </c>
      <c r="AY676" s="256" t="s">
        <v>262</v>
      </c>
    </row>
    <row r="677" s="14" customFormat="1">
      <c r="A677" s="14"/>
      <c r="B677" s="246"/>
      <c r="C677" s="247"/>
      <c r="D677" s="237" t="s">
        <v>272</v>
      </c>
      <c r="E677" s="248" t="s">
        <v>19</v>
      </c>
      <c r="F677" s="249" t="s">
        <v>514</v>
      </c>
      <c r="G677" s="247"/>
      <c r="H677" s="250">
        <v>8.5800000000000001</v>
      </c>
      <c r="I677" s="251"/>
      <c r="J677" s="247"/>
      <c r="K677" s="247"/>
      <c r="L677" s="252"/>
      <c r="M677" s="253"/>
      <c r="N677" s="254"/>
      <c r="O677" s="254"/>
      <c r="P677" s="254"/>
      <c r="Q677" s="254"/>
      <c r="R677" s="254"/>
      <c r="S677" s="254"/>
      <c r="T677" s="255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56" t="s">
        <v>272</v>
      </c>
      <c r="AU677" s="256" t="s">
        <v>84</v>
      </c>
      <c r="AV677" s="14" t="s">
        <v>84</v>
      </c>
      <c r="AW677" s="14" t="s">
        <v>34</v>
      </c>
      <c r="AX677" s="14" t="s">
        <v>75</v>
      </c>
      <c r="AY677" s="256" t="s">
        <v>262</v>
      </c>
    </row>
    <row r="678" s="15" customFormat="1">
      <c r="A678" s="15"/>
      <c r="B678" s="257"/>
      <c r="C678" s="258"/>
      <c r="D678" s="237" t="s">
        <v>272</v>
      </c>
      <c r="E678" s="259" t="s">
        <v>19</v>
      </c>
      <c r="F678" s="260" t="s">
        <v>278</v>
      </c>
      <c r="G678" s="258"/>
      <c r="H678" s="261">
        <v>102.2</v>
      </c>
      <c r="I678" s="262"/>
      <c r="J678" s="258"/>
      <c r="K678" s="258"/>
      <c r="L678" s="263"/>
      <c r="M678" s="264"/>
      <c r="N678" s="265"/>
      <c r="O678" s="265"/>
      <c r="P678" s="265"/>
      <c r="Q678" s="265"/>
      <c r="R678" s="265"/>
      <c r="S678" s="265"/>
      <c r="T678" s="266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T678" s="267" t="s">
        <v>272</v>
      </c>
      <c r="AU678" s="267" t="s">
        <v>84</v>
      </c>
      <c r="AV678" s="15" t="s">
        <v>268</v>
      </c>
      <c r="AW678" s="15" t="s">
        <v>34</v>
      </c>
      <c r="AX678" s="15" t="s">
        <v>82</v>
      </c>
      <c r="AY678" s="267" t="s">
        <v>262</v>
      </c>
    </row>
    <row r="679" s="2" customFormat="1" ht="16.5" customHeight="1">
      <c r="A679" s="40"/>
      <c r="B679" s="41"/>
      <c r="C679" s="217" t="s">
        <v>750</v>
      </c>
      <c r="D679" s="217" t="s">
        <v>264</v>
      </c>
      <c r="E679" s="218" t="s">
        <v>751</v>
      </c>
      <c r="F679" s="219" t="s">
        <v>752</v>
      </c>
      <c r="G679" s="220" t="s">
        <v>116</v>
      </c>
      <c r="H679" s="221">
        <v>115.15000000000001</v>
      </c>
      <c r="I679" s="222"/>
      <c r="J679" s="223">
        <f>ROUND(I679*H679,2)</f>
        <v>0</v>
      </c>
      <c r="K679" s="219" t="s">
        <v>267</v>
      </c>
      <c r="L679" s="46"/>
      <c r="M679" s="224" t="s">
        <v>19</v>
      </c>
      <c r="N679" s="225" t="s">
        <v>46</v>
      </c>
      <c r="O679" s="86"/>
      <c r="P679" s="226">
        <f>O679*H679</f>
        <v>0</v>
      </c>
      <c r="Q679" s="226">
        <v>0.00012999999999999999</v>
      </c>
      <c r="R679" s="226">
        <f>Q679*H679</f>
        <v>0.0149695</v>
      </c>
      <c r="S679" s="226">
        <v>0</v>
      </c>
      <c r="T679" s="227">
        <f>S679*H679</f>
        <v>0</v>
      </c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R679" s="228" t="s">
        <v>268</v>
      </c>
      <c r="AT679" s="228" t="s">
        <v>264</v>
      </c>
      <c r="AU679" s="228" t="s">
        <v>84</v>
      </c>
      <c r="AY679" s="19" t="s">
        <v>262</v>
      </c>
      <c r="BE679" s="229">
        <f>IF(N679="základní",J679,0)</f>
        <v>0</v>
      </c>
      <c r="BF679" s="229">
        <f>IF(N679="snížená",J679,0)</f>
        <v>0</v>
      </c>
      <c r="BG679" s="229">
        <f>IF(N679="zákl. přenesená",J679,0)</f>
        <v>0</v>
      </c>
      <c r="BH679" s="229">
        <f>IF(N679="sníž. přenesená",J679,0)</f>
        <v>0</v>
      </c>
      <c r="BI679" s="229">
        <f>IF(N679="nulová",J679,0)</f>
        <v>0</v>
      </c>
      <c r="BJ679" s="19" t="s">
        <v>82</v>
      </c>
      <c r="BK679" s="229">
        <f>ROUND(I679*H679,2)</f>
        <v>0</v>
      </c>
      <c r="BL679" s="19" t="s">
        <v>268</v>
      </c>
      <c r="BM679" s="228" t="s">
        <v>753</v>
      </c>
    </row>
    <row r="680" s="2" customFormat="1">
      <c r="A680" s="40"/>
      <c r="B680" s="41"/>
      <c r="C680" s="42"/>
      <c r="D680" s="230" t="s">
        <v>270</v>
      </c>
      <c r="E680" s="42"/>
      <c r="F680" s="231" t="s">
        <v>754</v>
      </c>
      <c r="G680" s="42"/>
      <c r="H680" s="42"/>
      <c r="I680" s="232"/>
      <c r="J680" s="42"/>
      <c r="K680" s="42"/>
      <c r="L680" s="46"/>
      <c r="M680" s="233"/>
      <c r="N680" s="234"/>
      <c r="O680" s="86"/>
      <c r="P680" s="86"/>
      <c r="Q680" s="86"/>
      <c r="R680" s="86"/>
      <c r="S680" s="86"/>
      <c r="T680" s="87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T680" s="19" t="s">
        <v>270</v>
      </c>
      <c r="AU680" s="19" t="s">
        <v>84</v>
      </c>
    </row>
    <row r="681" s="13" customFormat="1">
      <c r="A681" s="13"/>
      <c r="B681" s="235"/>
      <c r="C681" s="236"/>
      <c r="D681" s="237" t="s">
        <v>272</v>
      </c>
      <c r="E681" s="238" t="s">
        <v>19</v>
      </c>
      <c r="F681" s="239" t="s">
        <v>273</v>
      </c>
      <c r="G681" s="236"/>
      <c r="H681" s="238" t="s">
        <v>19</v>
      </c>
      <c r="I681" s="240"/>
      <c r="J681" s="236"/>
      <c r="K681" s="236"/>
      <c r="L681" s="241"/>
      <c r="M681" s="242"/>
      <c r="N681" s="243"/>
      <c r="O681" s="243"/>
      <c r="P681" s="243"/>
      <c r="Q681" s="243"/>
      <c r="R681" s="243"/>
      <c r="S681" s="243"/>
      <c r="T681" s="244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5" t="s">
        <v>272</v>
      </c>
      <c r="AU681" s="245" t="s">
        <v>84</v>
      </c>
      <c r="AV681" s="13" t="s">
        <v>82</v>
      </c>
      <c r="AW681" s="13" t="s">
        <v>34</v>
      </c>
      <c r="AX681" s="13" t="s">
        <v>75</v>
      </c>
      <c r="AY681" s="245" t="s">
        <v>262</v>
      </c>
    </row>
    <row r="682" s="13" customFormat="1">
      <c r="A682" s="13"/>
      <c r="B682" s="235"/>
      <c r="C682" s="236"/>
      <c r="D682" s="237" t="s">
        <v>272</v>
      </c>
      <c r="E682" s="238" t="s">
        <v>19</v>
      </c>
      <c r="F682" s="239" t="s">
        <v>742</v>
      </c>
      <c r="G682" s="236"/>
      <c r="H682" s="238" t="s">
        <v>19</v>
      </c>
      <c r="I682" s="240"/>
      <c r="J682" s="236"/>
      <c r="K682" s="236"/>
      <c r="L682" s="241"/>
      <c r="M682" s="242"/>
      <c r="N682" s="243"/>
      <c r="O682" s="243"/>
      <c r="P682" s="243"/>
      <c r="Q682" s="243"/>
      <c r="R682" s="243"/>
      <c r="S682" s="243"/>
      <c r="T682" s="244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5" t="s">
        <v>272</v>
      </c>
      <c r="AU682" s="245" t="s">
        <v>84</v>
      </c>
      <c r="AV682" s="13" t="s">
        <v>82</v>
      </c>
      <c r="AW682" s="13" t="s">
        <v>34</v>
      </c>
      <c r="AX682" s="13" t="s">
        <v>75</v>
      </c>
      <c r="AY682" s="245" t="s">
        <v>262</v>
      </c>
    </row>
    <row r="683" s="13" customFormat="1">
      <c r="A683" s="13"/>
      <c r="B683" s="235"/>
      <c r="C683" s="236"/>
      <c r="D683" s="237" t="s">
        <v>272</v>
      </c>
      <c r="E683" s="238" t="s">
        <v>19</v>
      </c>
      <c r="F683" s="239" t="s">
        <v>743</v>
      </c>
      <c r="G683" s="236"/>
      <c r="H683" s="238" t="s">
        <v>19</v>
      </c>
      <c r="I683" s="240"/>
      <c r="J683" s="236"/>
      <c r="K683" s="236"/>
      <c r="L683" s="241"/>
      <c r="M683" s="242"/>
      <c r="N683" s="243"/>
      <c r="O683" s="243"/>
      <c r="P683" s="243"/>
      <c r="Q683" s="243"/>
      <c r="R683" s="243"/>
      <c r="S683" s="243"/>
      <c r="T683" s="244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45" t="s">
        <v>272</v>
      </c>
      <c r="AU683" s="245" t="s">
        <v>84</v>
      </c>
      <c r="AV683" s="13" t="s">
        <v>82</v>
      </c>
      <c r="AW683" s="13" t="s">
        <v>34</v>
      </c>
      <c r="AX683" s="13" t="s">
        <v>75</v>
      </c>
      <c r="AY683" s="245" t="s">
        <v>262</v>
      </c>
    </row>
    <row r="684" s="13" customFormat="1">
      <c r="A684" s="13"/>
      <c r="B684" s="235"/>
      <c r="C684" s="236"/>
      <c r="D684" s="237" t="s">
        <v>272</v>
      </c>
      <c r="E684" s="238" t="s">
        <v>19</v>
      </c>
      <c r="F684" s="239" t="s">
        <v>334</v>
      </c>
      <c r="G684" s="236"/>
      <c r="H684" s="238" t="s">
        <v>19</v>
      </c>
      <c r="I684" s="240"/>
      <c r="J684" s="236"/>
      <c r="K684" s="236"/>
      <c r="L684" s="241"/>
      <c r="M684" s="242"/>
      <c r="N684" s="243"/>
      <c r="O684" s="243"/>
      <c r="P684" s="243"/>
      <c r="Q684" s="243"/>
      <c r="R684" s="243"/>
      <c r="S684" s="243"/>
      <c r="T684" s="244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45" t="s">
        <v>272</v>
      </c>
      <c r="AU684" s="245" t="s">
        <v>84</v>
      </c>
      <c r="AV684" s="13" t="s">
        <v>82</v>
      </c>
      <c r="AW684" s="13" t="s">
        <v>34</v>
      </c>
      <c r="AX684" s="13" t="s">
        <v>75</v>
      </c>
      <c r="AY684" s="245" t="s">
        <v>262</v>
      </c>
    </row>
    <row r="685" s="13" customFormat="1">
      <c r="A685" s="13"/>
      <c r="B685" s="235"/>
      <c r="C685" s="236"/>
      <c r="D685" s="237" t="s">
        <v>272</v>
      </c>
      <c r="E685" s="238" t="s">
        <v>19</v>
      </c>
      <c r="F685" s="239" t="s">
        <v>744</v>
      </c>
      <c r="G685" s="236"/>
      <c r="H685" s="238" t="s">
        <v>19</v>
      </c>
      <c r="I685" s="240"/>
      <c r="J685" s="236"/>
      <c r="K685" s="236"/>
      <c r="L685" s="241"/>
      <c r="M685" s="242"/>
      <c r="N685" s="243"/>
      <c r="O685" s="243"/>
      <c r="P685" s="243"/>
      <c r="Q685" s="243"/>
      <c r="R685" s="243"/>
      <c r="S685" s="243"/>
      <c r="T685" s="244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45" t="s">
        <v>272</v>
      </c>
      <c r="AU685" s="245" t="s">
        <v>84</v>
      </c>
      <c r="AV685" s="13" t="s">
        <v>82</v>
      </c>
      <c r="AW685" s="13" t="s">
        <v>34</v>
      </c>
      <c r="AX685" s="13" t="s">
        <v>75</v>
      </c>
      <c r="AY685" s="245" t="s">
        <v>262</v>
      </c>
    </row>
    <row r="686" s="13" customFormat="1">
      <c r="A686" s="13"/>
      <c r="B686" s="235"/>
      <c r="C686" s="236"/>
      <c r="D686" s="237" t="s">
        <v>272</v>
      </c>
      <c r="E686" s="238" t="s">
        <v>19</v>
      </c>
      <c r="F686" s="239" t="s">
        <v>404</v>
      </c>
      <c r="G686" s="236"/>
      <c r="H686" s="238" t="s">
        <v>19</v>
      </c>
      <c r="I686" s="240"/>
      <c r="J686" s="236"/>
      <c r="K686" s="236"/>
      <c r="L686" s="241"/>
      <c r="M686" s="242"/>
      <c r="N686" s="243"/>
      <c r="O686" s="243"/>
      <c r="P686" s="243"/>
      <c r="Q686" s="243"/>
      <c r="R686" s="243"/>
      <c r="S686" s="243"/>
      <c r="T686" s="244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5" t="s">
        <v>272</v>
      </c>
      <c r="AU686" s="245" t="s">
        <v>84</v>
      </c>
      <c r="AV686" s="13" t="s">
        <v>82</v>
      </c>
      <c r="AW686" s="13" t="s">
        <v>34</v>
      </c>
      <c r="AX686" s="13" t="s">
        <v>75</v>
      </c>
      <c r="AY686" s="245" t="s">
        <v>262</v>
      </c>
    </row>
    <row r="687" s="14" customFormat="1">
      <c r="A687" s="14"/>
      <c r="B687" s="246"/>
      <c r="C687" s="247"/>
      <c r="D687" s="237" t="s">
        <v>272</v>
      </c>
      <c r="E687" s="248" t="s">
        <v>19</v>
      </c>
      <c r="F687" s="249" t="s">
        <v>506</v>
      </c>
      <c r="G687" s="247"/>
      <c r="H687" s="250">
        <v>6.3700000000000001</v>
      </c>
      <c r="I687" s="251"/>
      <c r="J687" s="247"/>
      <c r="K687" s="247"/>
      <c r="L687" s="252"/>
      <c r="M687" s="253"/>
      <c r="N687" s="254"/>
      <c r="O687" s="254"/>
      <c r="P687" s="254"/>
      <c r="Q687" s="254"/>
      <c r="R687" s="254"/>
      <c r="S687" s="254"/>
      <c r="T687" s="255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56" t="s">
        <v>272</v>
      </c>
      <c r="AU687" s="256" t="s">
        <v>84</v>
      </c>
      <c r="AV687" s="14" t="s">
        <v>84</v>
      </c>
      <c r="AW687" s="14" t="s">
        <v>34</v>
      </c>
      <c r="AX687" s="14" t="s">
        <v>75</v>
      </c>
      <c r="AY687" s="256" t="s">
        <v>262</v>
      </c>
    </row>
    <row r="688" s="14" customFormat="1">
      <c r="A688" s="14"/>
      <c r="B688" s="246"/>
      <c r="C688" s="247"/>
      <c r="D688" s="237" t="s">
        <v>272</v>
      </c>
      <c r="E688" s="248" t="s">
        <v>19</v>
      </c>
      <c r="F688" s="249" t="s">
        <v>507</v>
      </c>
      <c r="G688" s="247"/>
      <c r="H688" s="250">
        <v>1.98</v>
      </c>
      <c r="I688" s="251"/>
      <c r="J688" s="247"/>
      <c r="K688" s="247"/>
      <c r="L688" s="252"/>
      <c r="M688" s="253"/>
      <c r="N688" s="254"/>
      <c r="O688" s="254"/>
      <c r="P688" s="254"/>
      <c r="Q688" s="254"/>
      <c r="R688" s="254"/>
      <c r="S688" s="254"/>
      <c r="T688" s="255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6" t="s">
        <v>272</v>
      </c>
      <c r="AU688" s="256" t="s">
        <v>84</v>
      </c>
      <c r="AV688" s="14" t="s">
        <v>84</v>
      </c>
      <c r="AW688" s="14" t="s">
        <v>34</v>
      </c>
      <c r="AX688" s="14" t="s">
        <v>75</v>
      </c>
      <c r="AY688" s="256" t="s">
        <v>262</v>
      </c>
    </row>
    <row r="689" s="14" customFormat="1">
      <c r="A689" s="14"/>
      <c r="B689" s="246"/>
      <c r="C689" s="247"/>
      <c r="D689" s="237" t="s">
        <v>272</v>
      </c>
      <c r="E689" s="248" t="s">
        <v>19</v>
      </c>
      <c r="F689" s="249" t="s">
        <v>508</v>
      </c>
      <c r="G689" s="247"/>
      <c r="H689" s="250">
        <v>4.6600000000000001</v>
      </c>
      <c r="I689" s="251"/>
      <c r="J689" s="247"/>
      <c r="K689" s="247"/>
      <c r="L689" s="252"/>
      <c r="M689" s="253"/>
      <c r="N689" s="254"/>
      <c r="O689" s="254"/>
      <c r="P689" s="254"/>
      <c r="Q689" s="254"/>
      <c r="R689" s="254"/>
      <c r="S689" s="254"/>
      <c r="T689" s="255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56" t="s">
        <v>272</v>
      </c>
      <c r="AU689" s="256" t="s">
        <v>84</v>
      </c>
      <c r="AV689" s="14" t="s">
        <v>84</v>
      </c>
      <c r="AW689" s="14" t="s">
        <v>34</v>
      </c>
      <c r="AX689" s="14" t="s">
        <v>75</v>
      </c>
      <c r="AY689" s="256" t="s">
        <v>262</v>
      </c>
    </row>
    <row r="690" s="14" customFormat="1">
      <c r="A690" s="14"/>
      <c r="B690" s="246"/>
      <c r="C690" s="247"/>
      <c r="D690" s="237" t="s">
        <v>272</v>
      </c>
      <c r="E690" s="248" t="s">
        <v>19</v>
      </c>
      <c r="F690" s="249" t="s">
        <v>509</v>
      </c>
      <c r="G690" s="247"/>
      <c r="H690" s="250">
        <v>1.8899999999999999</v>
      </c>
      <c r="I690" s="251"/>
      <c r="J690" s="247"/>
      <c r="K690" s="247"/>
      <c r="L690" s="252"/>
      <c r="M690" s="253"/>
      <c r="N690" s="254"/>
      <c r="O690" s="254"/>
      <c r="P690" s="254"/>
      <c r="Q690" s="254"/>
      <c r="R690" s="254"/>
      <c r="S690" s="254"/>
      <c r="T690" s="255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56" t="s">
        <v>272</v>
      </c>
      <c r="AU690" s="256" t="s">
        <v>84</v>
      </c>
      <c r="AV690" s="14" t="s">
        <v>84</v>
      </c>
      <c r="AW690" s="14" t="s">
        <v>34</v>
      </c>
      <c r="AX690" s="14" t="s">
        <v>75</v>
      </c>
      <c r="AY690" s="256" t="s">
        <v>262</v>
      </c>
    </row>
    <row r="691" s="14" customFormat="1">
      <c r="A691" s="14"/>
      <c r="B691" s="246"/>
      <c r="C691" s="247"/>
      <c r="D691" s="237" t="s">
        <v>272</v>
      </c>
      <c r="E691" s="248" t="s">
        <v>19</v>
      </c>
      <c r="F691" s="249" t="s">
        <v>510</v>
      </c>
      <c r="G691" s="247"/>
      <c r="H691" s="250">
        <v>2.8799999999999999</v>
      </c>
      <c r="I691" s="251"/>
      <c r="J691" s="247"/>
      <c r="K691" s="247"/>
      <c r="L691" s="252"/>
      <c r="M691" s="253"/>
      <c r="N691" s="254"/>
      <c r="O691" s="254"/>
      <c r="P691" s="254"/>
      <c r="Q691" s="254"/>
      <c r="R691" s="254"/>
      <c r="S691" s="254"/>
      <c r="T691" s="255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56" t="s">
        <v>272</v>
      </c>
      <c r="AU691" s="256" t="s">
        <v>84</v>
      </c>
      <c r="AV691" s="14" t="s">
        <v>84</v>
      </c>
      <c r="AW691" s="14" t="s">
        <v>34</v>
      </c>
      <c r="AX691" s="14" t="s">
        <v>75</v>
      </c>
      <c r="AY691" s="256" t="s">
        <v>262</v>
      </c>
    </row>
    <row r="692" s="14" customFormat="1">
      <c r="A692" s="14"/>
      <c r="B692" s="246"/>
      <c r="C692" s="247"/>
      <c r="D692" s="237" t="s">
        <v>272</v>
      </c>
      <c r="E692" s="248" t="s">
        <v>19</v>
      </c>
      <c r="F692" s="249" t="s">
        <v>511</v>
      </c>
      <c r="G692" s="247"/>
      <c r="H692" s="250">
        <v>3.3199999999999998</v>
      </c>
      <c r="I692" s="251"/>
      <c r="J692" s="247"/>
      <c r="K692" s="247"/>
      <c r="L692" s="252"/>
      <c r="M692" s="253"/>
      <c r="N692" s="254"/>
      <c r="O692" s="254"/>
      <c r="P692" s="254"/>
      <c r="Q692" s="254"/>
      <c r="R692" s="254"/>
      <c r="S692" s="254"/>
      <c r="T692" s="255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56" t="s">
        <v>272</v>
      </c>
      <c r="AU692" s="256" t="s">
        <v>84</v>
      </c>
      <c r="AV692" s="14" t="s">
        <v>84</v>
      </c>
      <c r="AW692" s="14" t="s">
        <v>34</v>
      </c>
      <c r="AX692" s="14" t="s">
        <v>75</v>
      </c>
      <c r="AY692" s="256" t="s">
        <v>262</v>
      </c>
    </row>
    <row r="693" s="14" customFormat="1">
      <c r="A693" s="14"/>
      <c r="B693" s="246"/>
      <c r="C693" s="247"/>
      <c r="D693" s="237" t="s">
        <v>272</v>
      </c>
      <c r="E693" s="248" t="s">
        <v>19</v>
      </c>
      <c r="F693" s="249" t="s">
        <v>512</v>
      </c>
      <c r="G693" s="247"/>
      <c r="H693" s="250">
        <v>4.6600000000000001</v>
      </c>
      <c r="I693" s="251"/>
      <c r="J693" s="247"/>
      <c r="K693" s="247"/>
      <c r="L693" s="252"/>
      <c r="M693" s="253"/>
      <c r="N693" s="254"/>
      <c r="O693" s="254"/>
      <c r="P693" s="254"/>
      <c r="Q693" s="254"/>
      <c r="R693" s="254"/>
      <c r="S693" s="254"/>
      <c r="T693" s="255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56" t="s">
        <v>272</v>
      </c>
      <c r="AU693" s="256" t="s">
        <v>84</v>
      </c>
      <c r="AV693" s="14" t="s">
        <v>84</v>
      </c>
      <c r="AW693" s="14" t="s">
        <v>34</v>
      </c>
      <c r="AX693" s="14" t="s">
        <v>75</v>
      </c>
      <c r="AY693" s="256" t="s">
        <v>262</v>
      </c>
    </row>
    <row r="694" s="14" customFormat="1">
      <c r="A694" s="14"/>
      <c r="B694" s="246"/>
      <c r="C694" s="247"/>
      <c r="D694" s="237" t="s">
        <v>272</v>
      </c>
      <c r="E694" s="248" t="s">
        <v>19</v>
      </c>
      <c r="F694" s="249" t="s">
        <v>513</v>
      </c>
      <c r="G694" s="247"/>
      <c r="H694" s="250">
        <v>67.859999999999999</v>
      </c>
      <c r="I694" s="251"/>
      <c r="J694" s="247"/>
      <c r="K694" s="247"/>
      <c r="L694" s="252"/>
      <c r="M694" s="253"/>
      <c r="N694" s="254"/>
      <c r="O694" s="254"/>
      <c r="P694" s="254"/>
      <c r="Q694" s="254"/>
      <c r="R694" s="254"/>
      <c r="S694" s="254"/>
      <c r="T694" s="255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56" t="s">
        <v>272</v>
      </c>
      <c r="AU694" s="256" t="s">
        <v>84</v>
      </c>
      <c r="AV694" s="14" t="s">
        <v>84</v>
      </c>
      <c r="AW694" s="14" t="s">
        <v>34</v>
      </c>
      <c r="AX694" s="14" t="s">
        <v>75</v>
      </c>
      <c r="AY694" s="256" t="s">
        <v>262</v>
      </c>
    </row>
    <row r="695" s="14" customFormat="1">
      <c r="A695" s="14"/>
      <c r="B695" s="246"/>
      <c r="C695" s="247"/>
      <c r="D695" s="237" t="s">
        <v>272</v>
      </c>
      <c r="E695" s="248" t="s">
        <v>19</v>
      </c>
      <c r="F695" s="249" t="s">
        <v>514</v>
      </c>
      <c r="G695" s="247"/>
      <c r="H695" s="250">
        <v>8.5800000000000001</v>
      </c>
      <c r="I695" s="251"/>
      <c r="J695" s="247"/>
      <c r="K695" s="247"/>
      <c r="L695" s="252"/>
      <c r="M695" s="253"/>
      <c r="N695" s="254"/>
      <c r="O695" s="254"/>
      <c r="P695" s="254"/>
      <c r="Q695" s="254"/>
      <c r="R695" s="254"/>
      <c r="S695" s="254"/>
      <c r="T695" s="255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56" t="s">
        <v>272</v>
      </c>
      <c r="AU695" s="256" t="s">
        <v>84</v>
      </c>
      <c r="AV695" s="14" t="s">
        <v>84</v>
      </c>
      <c r="AW695" s="14" t="s">
        <v>34</v>
      </c>
      <c r="AX695" s="14" t="s">
        <v>75</v>
      </c>
      <c r="AY695" s="256" t="s">
        <v>262</v>
      </c>
    </row>
    <row r="696" s="13" customFormat="1">
      <c r="A696" s="13"/>
      <c r="B696" s="235"/>
      <c r="C696" s="236"/>
      <c r="D696" s="237" t="s">
        <v>272</v>
      </c>
      <c r="E696" s="238" t="s">
        <v>19</v>
      </c>
      <c r="F696" s="239" t="s">
        <v>720</v>
      </c>
      <c r="G696" s="236"/>
      <c r="H696" s="238" t="s">
        <v>19</v>
      </c>
      <c r="I696" s="240"/>
      <c r="J696" s="236"/>
      <c r="K696" s="236"/>
      <c r="L696" s="241"/>
      <c r="M696" s="242"/>
      <c r="N696" s="243"/>
      <c r="O696" s="243"/>
      <c r="P696" s="243"/>
      <c r="Q696" s="243"/>
      <c r="R696" s="243"/>
      <c r="S696" s="243"/>
      <c r="T696" s="244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45" t="s">
        <v>272</v>
      </c>
      <c r="AU696" s="245" t="s">
        <v>84</v>
      </c>
      <c r="AV696" s="13" t="s">
        <v>82</v>
      </c>
      <c r="AW696" s="13" t="s">
        <v>34</v>
      </c>
      <c r="AX696" s="13" t="s">
        <v>75</v>
      </c>
      <c r="AY696" s="245" t="s">
        <v>262</v>
      </c>
    </row>
    <row r="697" s="14" customFormat="1">
      <c r="A697" s="14"/>
      <c r="B697" s="246"/>
      <c r="C697" s="247"/>
      <c r="D697" s="237" t="s">
        <v>272</v>
      </c>
      <c r="E697" s="248" t="s">
        <v>19</v>
      </c>
      <c r="F697" s="249" t="s">
        <v>755</v>
      </c>
      <c r="G697" s="247"/>
      <c r="H697" s="250">
        <v>12.949999999999999</v>
      </c>
      <c r="I697" s="251"/>
      <c r="J697" s="247"/>
      <c r="K697" s="247"/>
      <c r="L697" s="252"/>
      <c r="M697" s="253"/>
      <c r="N697" s="254"/>
      <c r="O697" s="254"/>
      <c r="P697" s="254"/>
      <c r="Q697" s="254"/>
      <c r="R697" s="254"/>
      <c r="S697" s="254"/>
      <c r="T697" s="255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56" t="s">
        <v>272</v>
      </c>
      <c r="AU697" s="256" t="s">
        <v>84</v>
      </c>
      <c r="AV697" s="14" t="s">
        <v>84</v>
      </c>
      <c r="AW697" s="14" t="s">
        <v>34</v>
      </c>
      <c r="AX697" s="14" t="s">
        <v>75</v>
      </c>
      <c r="AY697" s="256" t="s">
        <v>262</v>
      </c>
    </row>
    <row r="698" s="15" customFormat="1">
      <c r="A698" s="15"/>
      <c r="B698" s="257"/>
      <c r="C698" s="258"/>
      <c r="D698" s="237" t="s">
        <v>272</v>
      </c>
      <c r="E698" s="259" t="s">
        <v>19</v>
      </c>
      <c r="F698" s="260" t="s">
        <v>278</v>
      </c>
      <c r="G698" s="258"/>
      <c r="H698" s="261">
        <v>115.15000000000001</v>
      </c>
      <c r="I698" s="262"/>
      <c r="J698" s="258"/>
      <c r="K698" s="258"/>
      <c r="L698" s="263"/>
      <c r="M698" s="264"/>
      <c r="N698" s="265"/>
      <c r="O698" s="265"/>
      <c r="P698" s="265"/>
      <c r="Q698" s="265"/>
      <c r="R698" s="265"/>
      <c r="S698" s="265"/>
      <c r="T698" s="266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T698" s="267" t="s">
        <v>272</v>
      </c>
      <c r="AU698" s="267" t="s">
        <v>84</v>
      </c>
      <c r="AV698" s="15" t="s">
        <v>268</v>
      </c>
      <c r="AW698" s="15" t="s">
        <v>34</v>
      </c>
      <c r="AX698" s="15" t="s">
        <v>82</v>
      </c>
      <c r="AY698" s="267" t="s">
        <v>262</v>
      </c>
    </row>
    <row r="699" s="2" customFormat="1" ht="24.15" customHeight="1">
      <c r="A699" s="40"/>
      <c r="B699" s="41"/>
      <c r="C699" s="217" t="s">
        <v>756</v>
      </c>
      <c r="D699" s="217" t="s">
        <v>264</v>
      </c>
      <c r="E699" s="218" t="s">
        <v>757</v>
      </c>
      <c r="F699" s="219" t="s">
        <v>758</v>
      </c>
      <c r="G699" s="220" t="s">
        <v>370</v>
      </c>
      <c r="H699" s="221">
        <v>15</v>
      </c>
      <c r="I699" s="222"/>
      <c r="J699" s="223">
        <f>ROUND(I699*H699,2)</f>
        <v>0</v>
      </c>
      <c r="K699" s="219" t="s">
        <v>267</v>
      </c>
      <c r="L699" s="46"/>
      <c r="M699" s="224" t="s">
        <v>19</v>
      </c>
      <c r="N699" s="225" t="s">
        <v>46</v>
      </c>
      <c r="O699" s="86"/>
      <c r="P699" s="226">
        <f>O699*H699</f>
        <v>0</v>
      </c>
      <c r="Q699" s="226">
        <v>0.04684</v>
      </c>
      <c r="R699" s="226">
        <f>Q699*H699</f>
        <v>0.7026</v>
      </c>
      <c r="S699" s="226">
        <v>0</v>
      </c>
      <c r="T699" s="227">
        <f>S699*H699</f>
        <v>0</v>
      </c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R699" s="228" t="s">
        <v>268</v>
      </c>
      <c r="AT699" s="228" t="s">
        <v>264</v>
      </c>
      <c r="AU699" s="228" t="s">
        <v>84</v>
      </c>
      <c r="AY699" s="19" t="s">
        <v>262</v>
      </c>
      <c r="BE699" s="229">
        <f>IF(N699="základní",J699,0)</f>
        <v>0</v>
      </c>
      <c r="BF699" s="229">
        <f>IF(N699="snížená",J699,0)</f>
        <v>0</v>
      </c>
      <c r="BG699" s="229">
        <f>IF(N699="zákl. přenesená",J699,0)</f>
        <v>0</v>
      </c>
      <c r="BH699" s="229">
        <f>IF(N699="sníž. přenesená",J699,0)</f>
        <v>0</v>
      </c>
      <c r="BI699" s="229">
        <f>IF(N699="nulová",J699,0)</f>
        <v>0</v>
      </c>
      <c r="BJ699" s="19" t="s">
        <v>82</v>
      </c>
      <c r="BK699" s="229">
        <f>ROUND(I699*H699,2)</f>
        <v>0</v>
      </c>
      <c r="BL699" s="19" t="s">
        <v>268</v>
      </c>
      <c r="BM699" s="228" t="s">
        <v>759</v>
      </c>
    </row>
    <row r="700" s="2" customFormat="1">
      <c r="A700" s="40"/>
      <c r="B700" s="41"/>
      <c r="C700" s="42"/>
      <c r="D700" s="230" t="s">
        <v>270</v>
      </c>
      <c r="E700" s="42"/>
      <c r="F700" s="231" t="s">
        <v>760</v>
      </c>
      <c r="G700" s="42"/>
      <c r="H700" s="42"/>
      <c r="I700" s="232"/>
      <c r="J700" s="42"/>
      <c r="K700" s="42"/>
      <c r="L700" s="46"/>
      <c r="M700" s="233"/>
      <c r="N700" s="234"/>
      <c r="O700" s="86"/>
      <c r="P700" s="86"/>
      <c r="Q700" s="86"/>
      <c r="R700" s="86"/>
      <c r="S700" s="86"/>
      <c r="T700" s="87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T700" s="19" t="s">
        <v>270</v>
      </c>
      <c r="AU700" s="19" t="s">
        <v>84</v>
      </c>
    </row>
    <row r="701" s="13" customFormat="1">
      <c r="A701" s="13"/>
      <c r="B701" s="235"/>
      <c r="C701" s="236"/>
      <c r="D701" s="237" t="s">
        <v>272</v>
      </c>
      <c r="E701" s="238" t="s">
        <v>19</v>
      </c>
      <c r="F701" s="239" t="s">
        <v>273</v>
      </c>
      <c r="G701" s="236"/>
      <c r="H701" s="238" t="s">
        <v>19</v>
      </c>
      <c r="I701" s="240"/>
      <c r="J701" s="236"/>
      <c r="K701" s="236"/>
      <c r="L701" s="241"/>
      <c r="M701" s="242"/>
      <c r="N701" s="243"/>
      <c r="O701" s="243"/>
      <c r="P701" s="243"/>
      <c r="Q701" s="243"/>
      <c r="R701" s="243"/>
      <c r="S701" s="243"/>
      <c r="T701" s="244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45" t="s">
        <v>272</v>
      </c>
      <c r="AU701" s="245" t="s">
        <v>84</v>
      </c>
      <c r="AV701" s="13" t="s">
        <v>82</v>
      </c>
      <c r="AW701" s="13" t="s">
        <v>34</v>
      </c>
      <c r="AX701" s="13" t="s">
        <v>75</v>
      </c>
      <c r="AY701" s="245" t="s">
        <v>262</v>
      </c>
    </row>
    <row r="702" s="13" customFormat="1">
      <c r="A702" s="13"/>
      <c r="B702" s="235"/>
      <c r="C702" s="236"/>
      <c r="D702" s="237" t="s">
        <v>272</v>
      </c>
      <c r="E702" s="238" t="s">
        <v>19</v>
      </c>
      <c r="F702" s="239" t="s">
        <v>761</v>
      </c>
      <c r="G702" s="236"/>
      <c r="H702" s="238" t="s">
        <v>19</v>
      </c>
      <c r="I702" s="240"/>
      <c r="J702" s="236"/>
      <c r="K702" s="236"/>
      <c r="L702" s="241"/>
      <c r="M702" s="242"/>
      <c r="N702" s="243"/>
      <c r="O702" s="243"/>
      <c r="P702" s="243"/>
      <c r="Q702" s="243"/>
      <c r="R702" s="243"/>
      <c r="S702" s="243"/>
      <c r="T702" s="244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5" t="s">
        <v>272</v>
      </c>
      <c r="AU702" s="245" t="s">
        <v>84</v>
      </c>
      <c r="AV702" s="13" t="s">
        <v>82</v>
      </c>
      <c r="AW702" s="13" t="s">
        <v>34</v>
      </c>
      <c r="AX702" s="13" t="s">
        <v>75</v>
      </c>
      <c r="AY702" s="245" t="s">
        <v>262</v>
      </c>
    </row>
    <row r="703" s="13" customFormat="1">
      <c r="A703" s="13"/>
      <c r="B703" s="235"/>
      <c r="C703" s="236"/>
      <c r="D703" s="237" t="s">
        <v>272</v>
      </c>
      <c r="E703" s="238" t="s">
        <v>19</v>
      </c>
      <c r="F703" s="239" t="s">
        <v>762</v>
      </c>
      <c r="G703" s="236"/>
      <c r="H703" s="238" t="s">
        <v>19</v>
      </c>
      <c r="I703" s="240"/>
      <c r="J703" s="236"/>
      <c r="K703" s="236"/>
      <c r="L703" s="241"/>
      <c r="M703" s="242"/>
      <c r="N703" s="243"/>
      <c r="O703" s="243"/>
      <c r="P703" s="243"/>
      <c r="Q703" s="243"/>
      <c r="R703" s="243"/>
      <c r="S703" s="243"/>
      <c r="T703" s="244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45" t="s">
        <v>272</v>
      </c>
      <c r="AU703" s="245" t="s">
        <v>84</v>
      </c>
      <c r="AV703" s="13" t="s">
        <v>82</v>
      </c>
      <c r="AW703" s="13" t="s">
        <v>34</v>
      </c>
      <c r="AX703" s="13" t="s">
        <v>75</v>
      </c>
      <c r="AY703" s="245" t="s">
        <v>262</v>
      </c>
    </row>
    <row r="704" s="14" customFormat="1">
      <c r="A704" s="14"/>
      <c r="B704" s="246"/>
      <c r="C704" s="247"/>
      <c r="D704" s="237" t="s">
        <v>272</v>
      </c>
      <c r="E704" s="248" t="s">
        <v>19</v>
      </c>
      <c r="F704" s="249" t="s">
        <v>763</v>
      </c>
      <c r="G704" s="247"/>
      <c r="H704" s="250">
        <v>3</v>
      </c>
      <c r="I704" s="251"/>
      <c r="J704" s="247"/>
      <c r="K704" s="247"/>
      <c r="L704" s="252"/>
      <c r="M704" s="253"/>
      <c r="N704" s="254"/>
      <c r="O704" s="254"/>
      <c r="P704" s="254"/>
      <c r="Q704" s="254"/>
      <c r="R704" s="254"/>
      <c r="S704" s="254"/>
      <c r="T704" s="255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56" t="s">
        <v>272</v>
      </c>
      <c r="AU704" s="256" t="s">
        <v>84</v>
      </c>
      <c r="AV704" s="14" t="s">
        <v>84</v>
      </c>
      <c r="AW704" s="14" t="s">
        <v>34</v>
      </c>
      <c r="AX704" s="14" t="s">
        <v>75</v>
      </c>
      <c r="AY704" s="256" t="s">
        <v>262</v>
      </c>
    </row>
    <row r="705" s="14" customFormat="1">
      <c r="A705" s="14"/>
      <c r="B705" s="246"/>
      <c r="C705" s="247"/>
      <c r="D705" s="237" t="s">
        <v>272</v>
      </c>
      <c r="E705" s="248" t="s">
        <v>19</v>
      </c>
      <c r="F705" s="249" t="s">
        <v>764</v>
      </c>
      <c r="G705" s="247"/>
      <c r="H705" s="250">
        <v>2</v>
      </c>
      <c r="I705" s="251"/>
      <c r="J705" s="247"/>
      <c r="K705" s="247"/>
      <c r="L705" s="252"/>
      <c r="M705" s="253"/>
      <c r="N705" s="254"/>
      <c r="O705" s="254"/>
      <c r="P705" s="254"/>
      <c r="Q705" s="254"/>
      <c r="R705" s="254"/>
      <c r="S705" s="254"/>
      <c r="T705" s="255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56" t="s">
        <v>272</v>
      </c>
      <c r="AU705" s="256" t="s">
        <v>84</v>
      </c>
      <c r="AV705" s="14" t="s">
        <v>84</v>
      </c>
      <c r="AW705" s="14" t="s">
        <v>34</v>
      </c>
      <c r="AX705" s="14" t="s">
        <v>75</v>
      </c>
      <c r="AY705" s="256" t="s">
        <v>262</v>
      </c>
    </row>
    <row r="706" s="14" customFormat="1">
      <c r="A706" s="14"/>
      <c r="B706" s="246"/>
      <c r="C706" s="247"/>
      <c r="D706" s="237" t="s">
        <v>272</v>
      </c>
      <c r="E706" s="248" t="s">
        <v>19</v>
      </c>
      <c r="F706" s="249" t="s">
        <v>765</v>
      </c>
      <c r="G706" s="247"/>
      <c r="H706" s="250">
        <v>8</v>
      </c>
      <c r="I706" s="251"/>
      <c r="J706" s="247"/>
      <c r="K706" s="247"/>
      <c r="L706" s="252"/>
      <c r="M706" s="253"/>
      <c r="N706" s="254"/>
      <c r="O706" s="254"/>
      <c r="P706" s="254"/>
      <c r="Q706" s="254"/>
      <c r="R706" s="254"/>
      <c r="S706" s="254"/>
      <c r="T706" s="255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56" t="s">
        <v>272</v>
      </c>
      <c r="AU706" s="256" t="s">
        <v>84</v>
      </c>
      <c r="AV706" s="14" t="s">
        <v>84</v>
      </c>
      <c r="AW706" s="14" t="s">
        <v>34</v>
      </c>
      <c r="AX706" s="14" t="s">
        <v>75</v>
      </c>
      <c r="AY706" s="256" t="s">
        <v>262</v>
      </c>
    </row>
    <row r="707" s="14" customFormat="1">
      <c r="A707" s="14"/>
      <c r="B707" s="246"/>
      <c r="C707" s="247"/>
      <c r="D707" s="237" t="s">
        <v>272</v>
      </c>
      <c r="E707" s="248" t="s">
        <v>19</v>
      </c>
      <c r="F707" s="249" t="s">
        <v>766</v>
      </c>
      <c r="G707" s="247"/>
      <c r="H707" s="250">
        <v>2</v>
      </c>
      <c r="I707" s="251"/>
      <c r="J707" s="247"/>
      <c r="K707" s="247"/>
      <c r="L707" s="252"/>
      <c r="M707" s="253"/>
      <c r="N707" s="254"/>
      <c r="O707" s="254"/>
      <c r="P707" s="254"/>
      <c r="Q707" s="254"/>
      <c r="R707" s="254"/>
      <c r="S707" s="254"/>
      <c r="T707" s="255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56" t="s">
        <v>272</v>
      </c>
      <c r="AU707" s="256" t="s">
        <v>84</v>
      </c>
      <c r="AV707" s="14" t="s">
        <v>84</v>
      </c>
      <c r="AW707" s="14" t="s">
        <v>34</v>
      </c>
      <c r="AX707" s="14" t="s">
        <v>75</v>
      </c>
      <c r="AY707" s="256" t="s">
        <v>262</v>
      </c>
    </row>
    <row r="708" s="15" customFormat="1">
      <c r="A708" s="15"/>
      <c r="B708" s="257"/>
      <c r="C708" s="258"/>
      <c r="D708" s="237" t="s">
        <v>272</v>
      </c>
      <c r="E708" s="259" t="s">
        <v>19</v>
      </c>
      <c r="F708" s="260" t="s">
        <v>278</v>
      </c>
      <c r="G708" s="258"/>
      <c r="H708" s="261">
        <v>15</v>
      </c>
      <c r="I708" s="262"/>
      <c r="J708" s="258"/>
      <c r="K708" s="258"/>
      <c r="L708" s="263"/>
      <c r="M708" s="264"/>
      <c r="N708" s="265"/>
      <c r="O708" s="265"/>
      <c r="P708" s="265"/>
      <c r="Q708" s="265"/>
      <c r="R708" s="265"/>
      <c r="S708" s="265"/>
      <c r="T708" s="266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67" t="s">
        <v>272</v>
      </c>
      <c r="AU708" s="267" t="s">
        <v>84</v>
      </c>
      <c r="AV708" s="15" t="s">
        <v>268</v>
      </c>
      <c r="AW708" s="15" t="s">
        <v>34</v>
      </c>
      <c r="AX708" s="15" t="s">
        <v>82</v>
      </c>
      <c r="AY708" s="267" t="s">
        <v>262</v>
      </c>
    </row>
    <row r="709" s="2" customFormat="1" ht="16.5" customHeight="1">
      <c r="A709" s="40"/>
      <c r="B709" s="41"/>
      <c r="C709" s="268" t="s">
        <v>767</v>
      </c>
      <c r="D709" s="268" t="s">
        <v>315</v>
      </c>
      <c r="E709" s="269" t="s">
        <v>768</v>
      </c>
      <c r="F709" s="270" t="s">
        <v>769</v>
      </c>
      <c r="G709" s="271" t="s">
        <v>370</v>
      </c>
      <c r="H709" s="272">
        <v>2</v>
      </c>
      <c r="I709" s="273"/>
      <c r="J709" s="274">
        <f>ROUND(I709*H709,2)</f>
        <v>0</v>
      </c>
      <c r="K709" s="270" t="s">
        <v>267</v>
      </c>
      <c r="L709" s="275"/>
      <c r="M709" s="276" t="s">
        <v>19</v>
      </c>
      <c r="N709" s="277" t="s">
        <v>46</v>
      </c>
      <c r="O709" s="86"/>
      <c r="P709" s="226">
        <f>O709*H709</f>
        <v>0</v>
      </c>
      <c r="Q709" s="226">
        <v>0.01201</v>
      </c>
      <c r="R709" s="226">
        <f>Q709*H709</f>
        <v>0.02402</v>
      </c>
      <c r="S709" s="226">
        <v>0</v>
      </c>
      <c r="T709" s="227">
        <f>S709*H709</f>
        <v>0</v>
      </c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R709" s="228" t="s">
        <v>134</v>
      </c>
      <c r="AT709" s="228" t="s">
        <v>315</v>
      </c>
      <c r="AU709" s="228" t="s">
        <v>84</v>
      </c>
      <c r="AY709" s="19" t="s">
        <v>262</v>
      </c>
      <c r="BE709" s="229">
        <f>IF(N709="základní",J709,0)</f>
        <v>0</v>
      </c>
      <c r="BF709" s="229">
        <f>IF(N709="snížená",J709,0)</f>
        <v>0</v>
      </c>
      <c r="BG709" s="229">
        <f>IF(N709="zákl. přenesená",J709,0)</f>
        <v>0</v>
      </c>
      <c r="BH709" s="229">
        <f>IF(N709="sníž. přenesená",J709,0)</f>
        <v>0</v>
      </c>
      <c r="BI709" s="229">
        <f>IF(N709="nulová",J709,0)</f>
        <v>0</v>
      </c>
      <c r="BJ709" s="19" t="s">
        <v>82</v>
      </c>
      <c r="BK709" s="229">
        <f>ROUND(I709*H709,2)</f>
        <v>0</v>
      </c>
      <c r="BL709" s="19" t="s">
        <v>268</v>
      </c>
      <c r="BM709" s="228" t="s">
        <v>770</v>
      </c>
    </row>
    <row r="710" s="2" customFormat="1">
      <c r="A710" s="40"/>
      <c r="B710" s="41"/>
      <c r="C710" s="42"/>
      <c r="D710" s="230" t="s">
        <v>270</v>
      </c>
      <c r="E710" s="42"/>
      <c r="F710" s="231" t="s">
        <v>771</v>
      </c>
      <c r="G710" s="42"/>
      <c r="H710" s="42"/>
      <c r="I710" s="232"/>
      <c r="J710" s="42"/>
      <c r="K710" s="42"/>
      <c r="L710" s="46"/>
      <c r="M710" s="233"/>
      <c r="N710" s="234"/>
      <c r="O710" s="86"/>
      <c r="P710" s="86"/>
      <c r="Q710" s="86"/>
      <c r="R710" s="86"/>
      <c r="S710" s="86"/>
      <c r="T710" s="87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T710" s="19" t="s">
        <v>270</v>
      </c>
      <c r="AU710" s="19" t="s">
        <v>84</v>
      </c>
    </row>
    <row r="711" s="13" customFormat="1">
      <c r="A711" s="13"/>
      <c r="B711" s="235"/>
      <c r="C711" s="236"/>
      <c r="D711" s="237" t="s">
        <v>272</v>
      </c>
      <c r="E711" s="238" t="s">
        <v>19</v>
      </c>
      <c r="F711" s="239" t="s">
        <v>273</v>
      </c>
      <c r="G711" s="236"/>
      <c r="H711" s="238" t="s">
        <v>19</v>
      </c>
      <c r="I711" s="240"/>
      <c r="J711" s="236"/>
      <c r="K711" s="236"/>
      <c r="L711" s="241"/>
      <c r="M711" s="242"/>
      <c r="N711" s="243"/>
      <c r="O711" s="243"/>
      <c r="P711" s="243"/>
      <c r="Q711" s="243"/>
      <c r="R711" s="243"/>
      <c r="S711" s="243"/>
      <c r="T711" s="244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45" t="s">
        <v>272</v>
      </c>
      <c r="AU711" s="245" t="s">
        <v>84</v>
      </c>
      <c r="AV711" s="13" t="s">
        <v>82</v>
      </c>
      <c r="AW711" s="13" t="s">
        <v>34</v>
      </c>
      <c r="AX711" s="13" t="s">
        <v>75</v>
      </c>
      <c r="AY711" s="245" t="s">
        <v>262</v>
      </c>
    </row>
    <row r="712" s="13" customFormat="1">
      <c r="A712" s="13"/>
      <c r="B712" s="235"/>
      <c r="C712" s="236"/>
      <c r="D712" s="237" t="s">
        <v>272</v>
      </c>
      <c r="E712" s="238" t="s">
        <v>19</v>
      </c>
      <c r="F712" s="239" t="s">
        <v>761</v>
      </c>
      <c r="G712" s="236"/>
      <c r="H712" s="238" t="s">
        <v>19</v>
      </c>
      <c r="I712" s="240"/>
      <c r="J712" s="236"/>
      <c r="K712" s="236"/>
      <c r="L712" s="241"/>
      <c r="M712" s="242"/>
      <c r="N712" s="243"/>
      <c r="O712" s="243"/>
      <c r="P712" s="243"/>
      <c r="Q712" s="243"/>
      <c r="R712" s="243"/>
      <c r="S712" s="243"/>
      <c r="T712" s="244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5" t="s">
        <v>272</v>
      </c>
      <c r="AU712" s="245" t="s">
        <v>84</v>
      </c>
      <c r="AV712" s="13" t="s">
        <v>82</v>
      </c>
      <c r="AW712" s="13" t="s">
        <v>34</v>
      </c>
      <c r="AX712" s="13" t="s">
        <v>75</v>
      </c>
      <c r="AY712" s="245" t="s">
        <v>262</v>
      </c>
    </row>
    <row r="713" s="13" customFormat="1">
      <c r="A713" s="13"/>
      <c r="B713" s="235"/>
      <c r="C713" s="236"/>
      <c r="D713" s="237" t="s">
        <v>272</v>
      </c>
      <c r="E713" s="238" t="s">
        <v>19</v>
      </c>
      <c r="F713" s="239" t="s">
        <v>762</v>
      </c>
      <c r="G713" s="236"/>
      <c r="H713" s="238" t="s">
        <v>19</v>
      </c>
      <c r="I713" s="240"/>
      <c r="J713" s="236"/>
      <c r="K713" s="236"/>
      <c r="L713" s="241"/>
      <c r="M713" s="242"/>
      <c r="N713" s="243"/>
      <c r="O713" s="243"/>
      <c r="P713" s="243"/>
      <c r="Q713" s="243"/>
      <c r="R713" s="243"/>
      <c r="S713" s="243"/>
      <c r="T713" s="244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5" t="s">
        <v>272</v>
      </c>
      <c r="AU713" s="245" t="s">
        <v>84</v>
      </c>
      <c r="AV713" s="13" t="s">
        <v>82</v>
      </c>
      <c r="AW713" s="13" t="s">
        <v>34</v>
      </c>
      <c r="AX713" s="13" t="s">
        <v>75</v>
      </c>
      <c r="AY713" s="245" t="s">
        <v>262</v>
      </c>
    </row>
    <row r="714" s="14" customFormat="1">
      <c r="A714" s="14"/>
      <c r="B714" s="246"/>
      <c r="C714" s="247"/>
      <c r="D714" s="237" t="s">
        <v>272</v>
      </c>
      <c r="E714" s="248" t="s">
        <v>19</v>
      </c>
      <c r="F714" s="249" t="s">
        <v>766</v>
      </c>
      <c r="G714" s="247"/>
      <c r="H714" s="250">
        <v>2</v>
      </c>
      <c r="I714" s="251"/>
      <c r="J714" s="247"/>
      <c r="K714" s="247"/>
      <c r="L714" s="252"/>
      <c r="M714" s="253"/>
      <c r="N714" s="254"/>
      <c r="O714" s="254"/>
      <c r="P714" s="254"/>
      <c r="Q714" s="254"/>
      <c r="R714" s="254"/>
      <c r="S714" s="254"/>
      <c r="T714" s="255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56" t="s">
        <v>272</v>
      </c>
      <c r="AU714" s="256" t="s">
        <v>84</v>
      </c>
      <c r="AV714" s="14" t="s">
        <v>84</v>
      </c>
      <c r="AW714" s="14" t="s">
        <v>34</v>
      </c>
      <c r="AX714" s="14" t="s">
        <v>75</v>
      </c>
      <c r="AY714" s="256" t="s">
        <v>262</v>
      </c>
    </row>
    <row r="715" s="15" customFormat="1">
      <c r="A715" s="15"/>
      <c r="B715" s="257"/>
      <c r="C715" s="258"/>
      <c r="D715" s="237" t="s">
        <v>272</v>
      </c>
      <c r="E715" s="259" t="s">
        <v>19</v>
      </c>
      <c r="F715" s="260" t="s">
        <v>278</v>
      </c>
      <c r="G715" s="258"/>
      <c r="H715" s="261">
        <v>2</v>
      </c>
      <c r="I715" s="262"/>
      <c r="J715" s="258"/>
      <c r="K715" s="258"/>
      <c r="L715" s="263"/>
      <c r="M715" s="264"/>
      <c r="N715" s="265"/>
      <c r="O715" s="265"/>
      <c r="P715" s="265"/>
      <c r="Q715" s="265"/>
      <c r="R715" s="265"/>
      <c r="S715" s="265"/>
      <c r="T715" s="266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T715" s="267" t="s">
        <v>272</v>
      </c>
      <c r="AU715" s="267" t="s">
        <v>84</v>
      </c>
      <c r="AV715" s="15" t="s">
        <v>268</v>
      </c>
      <c r="AW715" s="15" t="s">
        <v>34</v>
      </c>
      <c r="AX715" s="15" t="s">
        <v>82</v>
      </c>
      <c r="AY715" s="267" t="s">
        <v>262</v>
      </c>
    </row>
    <row r="716" s="2" customFormat="1" ht="16.5" customHeight="1">
      <c r="A716" s="40"/>
      <c r="B716" s="41"/>
      <c r="C716" s="268" t="s">
        <v>772</v>
      </c>
      <c r="D716" s="268" t="s">
        <v>315</v>
      </c>
      <c r="E716" s="269" t="s">
        <v>773</v>
      </c>
      <c r="F716" s="270" t="s">
        <v>774</v>
      </c>
      <c r="G716" s="271" t="s">
        <v>370</v>
      </c>
      <c r="H716" s="272">
        <v>8</v>
      </c>
      <c r="I716" s="273"/>
      <c r="J716" s="274">
        <f>ROUND(I716*H716,2)</f>
        <v>0</v>
      </c>
      <c r="K716" s="270" t="s">
        <v>267</v>
      </c>
      <c r="L716" s="275"/>
      <c r="M716" s="276" t="s">
        <v>19</v>
      </c>
      <c r="N716" s="277" t="s">
        <v>46</v>
      </c>
      <c r="O716" s="86"/>
      <c r="P716" s="226">
        <f>O716*H716</f>
        <v>0</v>
      </c>
      <c r="Q716" s="226">
        <v>0.012250000000000001</v>
      </c>
      <c r="R716" s="226">
        <f>Q716*H716</f>
        <v>0.098000000000000004</v>
      </c>
      <c r="S716" s="226">
        <v>0</v>
      </c>
      <c r="T716" s="227">
        <f>S716*H716</f>
        <v>0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28" t="s">
        <v>134</v>
      </c>
      <c r="AT716" s="228" t="s">
        <v>315</v>
      </c>
      <c r="AU716" s="228" t="s">
        <v>84</v>
      </c>
      <c r="AY716" s="19" t="s">
        <v>262</v>
      </c>
      <c r="BE716" s="229">
        <f>IF(N716="základní",J716,0)</f>
        <v>0</v>
      </c>
      <c r="BF716" s="229">
        <f>IF(N716="snížená",J716,0)</f>
        <v>0</v>
      </c>
      <c r="BG716" s="229">
        <f>IF(N716="zákl. přenesená",J716,0)</f>
        <v>0</v>
      </c>
      <c r="BH716" s="229">
        <f>IF(N716="sníž. přenesená",J716,0)</f>
        <v>0</v>
      </c>
      <c r="BI716" s="229">
        <f>IF(N716="nulová",J716,0)</f>
        <v>0</v>
      </c>
      <c r="BJ716" s="19" t="s">
        <v>82</v>
      </c>
      <c r="BK716" s="229">
        <f>ROUND(I716*H716,2)</f>
        <v>0</v>
      </c>
      <c r="BL716" s="19" t="s">
        <v>268</v>
      </c>
      <c r="BM716" s="228" t="s">
        <v>775</v>
      </c>
    </row>
    <row r="717" s="2" customFormat="1">
      <c r="A717" s="40"/>
      <c r="B717" s="41"/>
      <c r="C717" s="42"/>
      <c r="D717" s="230" t="s">
        <v>270</v>
      </c>
      <c r="E717" s="42"/>
      <c r="F717" s="231" t="s">
        <v>776</v>
      </c>
      <c r="G717" s="42"/>
      <c r="H717" s="42"/>
      <c r="I717" s="232"/>
      <c r="J717" s="42"/>
      <c r="K717" s="42"/>
      <c r="L717" s="46"/>
      <c r="M717" s="233"/>
      <c r="N717" s="234"/>
      <c r="O717" s="86"/>
      <c r="P717" s="86"/>
      <c r="Q717" s="86"/>
      <c r="R717" s="86"/>
      <c r="S717" s="86"/>
      <c r="T717" s="87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T717" s="19" t="s">
        <v>270</v>
      </c>
      <c r="AU717" s="19" t="s">
        <v>84</v>
      </c>
    </row>
    <row r="718" s="13" customFormat="1">
      <c r="A718" s="13"/>
      <c r="B718" s="235"/>
      <c r="C718" s="236"/>
      <c r="D718" s="237" t="s">
        <v>272</v>
      </c>
      <c r="E718" s="238" t="s">
        <v>19</v>
      </c>
      <c r="F718" s="239" t="s">
        <v>273</v>
      </c>
      <c r="G718" s="236"/>
      <c r="H718" s="238" t="s">
        <v>19</v>
      </c>
      <c r="I718" s="240"/>
      <c r="J718" s="236"/>
      <c r="K718" s="236"/>
      <c r="L718" s="241"/>
      <c r="M718" s="242"/>
      <c r="N718" s="243"/>
      <c r="O718" s="243"/>
      <c r="P718" s="243"/>
      <c r="Q718" s="243"/>
      <c r="R718" s="243"/>
      <c r="S718" s="243"/>
      <c r="T718" s="244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45" t="s">
        <v>272</v>
      </c>
      <c r="AU718" s="245" t="s">
        <v>84</v>
      </c>
      <c r="AV718" s="13" t="s">
        <v>82</v>
      </c>
      <c r="AW718" s="13" t="s">
        <v>34</v>
      </c>
      <c r="AX718" s="13" t="s">
        <v>75</v>
      </c>
      <c r="AY718" s="245" t="s">
        <v>262</v>
      </c>
    </row>
    <row r="719" s="13" customFormat="1">
      <c r="A719" s="13"/>
      <c r="B719" s="235"/>
      <c r="C719" s="236"/>
      <c r="D719" s="237" t="s">
        <v>272</v>
      </c>
      <c r="E719" s="238" t="s">
        <v>19</v>
      </c>
      <c r="F719" s="239" t="s">
        <v>761</v>
      </c>
      <c r="G719" s="236"/>
      <c r="H719" s="238" t="s">
        <v>19</v>
      </c>
      <c r="I719" s="240"/>
      <c r="J719" s="236"/>
      <c r="K719" s="236"/>
      <c r="L719" s="241"/>
      <c r="M719" s="242"/>
      <c r="N719" s="243"/>
      <c r="O719" s="243"/>
      <c r="P719" s="243"/>
      <c r="Q719" s="243"/>
      <c r="R719" s="243"/>
      <c r="S719" s="243"/>
      <c r="T719" s="244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45" t="s">
        <v>272</v>
      </c>
      <c r="AU719" s="245" t="s">
        <v>84</v>
      </c>
      <c r="AV719" s="13" t="s">
        <v>82</v>
      </c>
      <c r="AW719" s="13" t="s">
        <v>34</v>
      </c>
      <c r="AX719" s="13" t="s">
        <v>75</v>
      </c>
      <c r="AY719" s="245" t="s">
        <v>262</v>
      </c>
    </row>
    <row r="720" s="13" customFormat="1">
      <c r="A720" s="13"/>
      <c r="B720" s="235"/>
      <c r="C720" s="236"/>
      <c r="D720" s="237" t="s">
        <v>272</v>
      </c>
      <c r="E720" s="238" t="s">
        <v>19</v>
      </c>
      <c r="F720" s="239" t="s">
        <v>762</v>
      </c>
      <c r="G720" s="236"/>
      <c r="H720" s="238" t="s">
        <v>19</v>
      </c>
      <c r="I720" s="240"/>
      <c r="J720" s="236"/>
      <c r="K720" s="236"/>
      <c r="L720" s="241"/>
      <c r="M720" s="242"/>
      <c r="N720" s="243"/>
      <c r="O720" s="243"/>
      <c r="P720" s="243"/>
      <c r="Q720" s="243"/>
      <c r="R720" s="243"/>
      <c r="S720" s="243"/>
      <c r="T720" s="244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5" t="s">
        <v>272</v>
      </c>
      <c r="AU720" s="245" t="s">
        <v>84</v>
      </c>
      <c r="AV720" s="13" t="s">
        <v>82</v>
      </c>
      <c r="AW720" s="13" t="s">
        <v>34</v>
      </c>
      <c r="AX720" s="13" t="s">
        <v>75</v>
      </c>
      <c r="AY720" s="245" t="s">
        <v>262</v>
      </c>
    </row>
    <row r="721" s="14" customFormat="1">
      <c r="A721" s="14"/>
      <c r="B721" s="246"/>
      <c r="C721" s="247"/>
      <c r="D721" s="237" t="s">
        <v>272</v>
      </c>
      <c r="E721" s="248" t="s">
        <v>19</v>
      </c>
      <c r="F721" s="249" t="s">
        <v>765</v>
      </c>
      <c r="G721" s="247"/>
      <c r="H721" s="250">
        <v>8</v>
      </c>
      <c r="I721" s="251"/>
      <c r="J721" s="247"/>
      <c r="K721" s="247"/>
      <c r="L721" s="252"/>
      <c r="M721" s="253"/>
      <c r="N721" s="254"/>
      <c r="O721" s="254"/>
      <c r="P721" s="254"/>
      <c r="Q721" s="254"/>
      <c r="R721" s="254"/>
      <c r="S721" s="254"/>
      <c r="T721" s="255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56" t="s">
        <v>272</v>
      </c>
      <c r="AU721" s="256" t="s">
        <v>84</v>
      </c>
      <c r="AV721" s="14" t="s">
        <v>84</v>
      </c>
      <c r="AW721" s="14" t="s">
        <v>34</v>
      </c>
      <c r="AX721" s="14" t="s">
        <v>75</v>
      </c>
      <c r="AY721" s="256" t="s">
        <v>262</v>
      </c>
    </row>
    <row r="722" s="15" customFormat="1">
      <c r="A722" s="15"/>
      <c r="B722" s="257"/>
      <c r="C722" s="258"/>
      <c r="D722" s="237" t="s">
        <v>272</v>
      </c>
      <c r="E722" s="259" t="s">
        <v>19</v>
      </c>
      <c r="F722" s="260" t="s">
        <v>278</v>
      </c>
      <c r="G722" s="258"/>
      <c r="H722" s="261">
        <v>8</v>
      </c>
      <c r="I722" s="262"/>
      <c r="J722" s="258"/>
      <c r="K722" s="258"/>
      <c r="L722" s="263"/>
      <c r="M722" s="264"/>
      <c r="N722" s="265"/>
      <c r="O722" s="265"/>
      <c r="P722" s="265"/>
      <c r="Q722" s="265"/>
      <c r="R722" s="265"/>
      <c r="S722" s="265"/>
      <c r="T722" s="266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T722" s="267" t="s">
        <v>272</v>
      </c>
      <c r="AU722" s="267" t="s">
        <v>84</v>
      </c>
      <c r="AV722" s="15" t="s">
        <v>268</v>
      </c>
      <c r="AW722" s="15" t="s">
        <v>34</v>
      </c>
      <c r="AX722" s="15" t="s">
        <v>82</v>
      </c>
      <c r="AY722" s="267" t="s">
        <v>262</v>
      </c>
    </row>
    <row r="723" s="2" customFormat="1" ht="16.5" customHeight="1">
      <c r="A723" s="40"/>
      <c r="B723" s="41"/>
      <c r="C723" s="268" t="s">
        <v>777</v>
      </c>
      <c r="D723" s="268" t="s">
        <v>315</v>
      </c>
      <c r="E723" s="269" t="s">
        <v>778</v>
      </c>
      <c r="F723" s="270" t="s">
        <v>779</v>
      </c>
      <c r="G723" s="271" t="s">
        <v>370</v>
      </c>
      <c r="H723" s="272">
        <v>2</v>
      </c>
      <c r="I723" s="273"/>
      <c r="J723" s="274">
        <f>ROUND(I723*H723,2)</f>
        <v>0</v>
      </c>
      <c r="K723" s="270" t="s">
        <v>267</v>
      </c>
      <c r="L723" s="275"/>
      <c r="M723" s="276" t="s">
        <v>19</v>
      </c>
      <c r="N723" s="277" t="s">
        <v>46</v>
      </c>
      <c r="O723" s="86"/>
      <c r="P723" s="226">
        <f>O723*H723</f>
        <v>0</v>
      </c>
      <c r="Q723" s="226">
        <v>0.012489999999999999</v>
      </c>
      <c r="R723" s="226">
        <f>Q723*H723</f>
        <v>0.024979999999999999</v>
      </c>
      <c r="S723" s="226">
        <v>0</v>
      </c>
      <c r="T723" s="227">
        <f>S723*H723</f>
        <v>0</v>
      </c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R723" s="228" t="s">
        <v>134</v>
      </c>
      <c r="AT723" s="228" t="s">
        <v>315</v>
      </c>
      <c r="AU723" s="228" t="s">
        <v>84</v>
      </c>
      <c r="AY723" s="19" t="s">
        <v>262</v>
      </c>
      <c r="BE723" s="229">
        <f>IF(N723="základní",J723,0)</f>
        <v>0</v>
      </c>
      <c r="BF723" s="229">
        <f>IF(N723="snížená",J723,0)</f>
        <v>0</v>
      </c>
      <c r="BG723" s="229">
        <f>IF(N723="zákl. přenesená",J723,0)</f>
        <v>0</v>
      </c>
      <c r="BH723" s="229">
        <f>IF(N723="sníž. přenesená",J723,0)</f>
        <v>0</v>
      </c>
      <c r="BI723" s="229">
        <f>IF(N723="nulová",J723,0)</f>
        <v>0</v>
      </c>
      <c r="BJ723" s="19" t="s">
        <v>82</v>
      </c>
      <c r="BK723" s="229">
        <f>ROUND(I723*H723,2)</f>
        <v>0</v>
      </c>
      <c r="BL723" s="19" t="s">
        <v>268</v>
      </c>
      <c r="BM723" s="228" t="s">
        <v>780</v>
      </c>
    </row>
    <row r="724" s="2" customFormat="1">
      <c r="A724" s="40"/>
      <c r="B724" s="41"/>
      <c r="C724" s="42"/>
      <c r="D724" s="230" t="s">
        <v>270</v>
      </c>
      <c r="E724" s="42"/>
      <c r="F724" s="231" t="s">
        <v>781</v>
      </c>
      <c r="G724" s="42"/>
      <c r="H724" s="42"/>
      <c r="I724" s="232"/>
      <c r="J724" s="42"/>
      <c r="K724" s="42"/>
      <c r="L724" s="46"/>
      <c r="M724" s="233"/>
      <c r="N724" s="234"/>
      <c r="O724" s="86"/>
      <c r="P724" s="86"/>
      <c r="Q724" s="86"/>
      <c r="R724" s="86"/>
      <c r="S724" s="86"/>
      <c r="T724" s="87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T724" s="19" t="s">
        <v>270</v>
      </c>
      <c r="AU724" s="19" t="s">
        <v>84</v>
      </c>
    </row>
    <row r="725" s="13" customFormat="1">
      <c r="A725" s="13"/>
      <c r="B725" s="235"/>
      <c r="C725" s="236"/>
      <c r="D725" s="237" t="s">
        <v>272</v>
      </c>
      <c r="E725" s="238" t="s">
        <v>19</v>
      </c>
      <c r="F725" s="239" t="s">
        <v>273</v>
      </c>
      <c r="G725" s="236"/>
      <c r="H725" s="238" t="s">
        <v>19</v>
      </c>
      <c r="I725" s="240"/>
      <c r="J725" s="236"/>
      <c r="K725" s="236"/>
      <c r="L725" s="241"/>
      <c r="M725" s="242"/>
      <c r="N725" s="243"/>
      <c r="O725" s="243"/>
      <c r="P725" s="243"/>
      <c r="Q725" s="243"/>
      <c r="R725" s="243"/>
      <c r="S725" s="243"/>
      <c r="T725" s="244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45" t="s">
        <v>272</v>
      </c>
      <c r="AU725" s="245" t="s">
        <v>84</v>
      </c>
      <c r="AV725" s="13" t="s">
        <v>82</v>
      </c>
      <c r="AW725" s="13" t="s">
        <v>34</v>
      </c>
      <c r="AX725" s="13" t="s">
        <v>75</v>
      </c>
      <c r="AY725" s="245" t="s">
        <v>262</v>
      </c>
    </row>
    <row r="726" s="13" customFormat="1">
      <c r="A726" s="13"/>
      <c r="B726" s="235"/>
      <c r="C726" s="236"/>
      <c r="D726" s="237" t="s">
        <v>272</v>
      </c>
      <c r="E726" s="238" t="s">
        <v>19</v>
      </c>
      <c r="F726" s="239" t="s">
        <v>761</v>
      </c>
      <c r="G726" s="236"/>
      <c r="H726" s="238" t="s">
        <v>19</v>
      </c>
      <c r="I726" s="240"/>
      <c r="J726" s="236"/>
      <c r="K726" s="236"/>
      <c r="L726" s="241"/>
      <c r="M726" s="242"/>
      <c r="N726" s="243"/>
      <c r="O726" s="243"/>
      <c r="P726" s="243"/>
      <c r="Q726" s="243"/>
      <c r="R726" s="243"/>
      <c r="S726" s="243"/>
      <c r="T726" s="244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45" t="s">
        <v>272</v>
      </c>
      <c r="AU726" s="245" t="s">
        <v>84</v>
      </c>
      <c r="AV726" s="13" t="s">
        <v>82</v>
      </c>
      <c r="AW726" s="13" t="s">
        <v>34</v>
      </c>
      <c r="AX726" s="13" t="s">
        <v>75</v>
      </c>
      <c r="AY726" s="245" t="s">
        <v>262</v>
      </c>
    </row>
    <row r="727" s="13" customFormat="1">
      <c r="A727" s="13"/>
      <c r="B727" s="235"/>
      <c r="C727" s="236"/>
      <c r="D727" s="237" t="s">
        <v>272</v>
      </c>
      <c r="E727" s="238" t="s">
        <v>19</v>
      </c>
      <c r="F727" s="239" t="s">
        <v>762</v>
      </c>
      <c r="G727" s="236"/>
      <c r="H727" s="238" t="s">
        <v>19</v>
      </c>
      <c r="I727" s="240"/>
      <c r="J727" s="236"/>
      <c r="K727" s="236"/>
      <c r="L727" s="241"/>
      <c r="M727" s="242"/>
      <c r="N727" s="243"/>
      <c r="O727" s="243"/>
      <c r="P727" s="243"/>
      <c r="Q727" s="243"/>
      <c r="R727" s="243"/>
      <c r="S727" s="243"/>
      <c r="T727" s="244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45" t="s">
        <v>272</v>
      </c>
      <c r="AU727" s="245" t="s">
        <v>84</v>
      </c>
      <c r="AV727" s="13" t="s">
        <v>82</v>
      </c>
      <c r="AW727" s="13" t="s">
        <v>34</v>
      </c>
      <c r="AX727" s="13" t="s">
        <v>75</v>
      </c>
      <c r="AY727" s="245" t="s">
        <v>262</v>
      </c>
    </row>
    <row r="728" s="14" customFormat="1">
      <c r="A728" s="14"/>
      <c r="B728" s="246"/>
      <c r="C728" s="247"/>
      <c r="D728" s="237" t="s">
        <v>272</v>
      </c>
      <c r="E728" s="248" t="s">
        <v>19</v>
      </c>
      <c r="F728" s="249" t="s">
        <v>764</v>
      </c>
      <c r="G728" s="247"/>
      <c r="H728" s="250">
        <v>2</v>
      </c>
      <c r="I728" s="251"/>
      <c r="J728" s="247"/>
      <c r="K728" s="247"/>
      <c r="L728" s="252"/>
      <c r="M728" s="253"/>
      <c r="N728" s="254"/>
      <c r="O728" s="254"/>
      <c r="P728" s="254"/>
      <c r="Q728" s="254"/>
      <c r="R728" s="254"/>
      <c r="S728" s="254"/>
      <c r="T728" s="255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T728" s="256" t="s">
        <v>272</v>
      </c>
      <c r="AU728" s="256" t="s">
        <v>84</v>
      </c>
      <c r="AV728" s="14" t="s">
        <v>84</v>
      </c>
      <c r="AW728" s="14" t="s">
        <v>34</v>
      </c>
      <c r="AX728" s="14" t="s">
        <v>75</v>
      </c>
      <c r="AY728" s="256" t="s">
        <v>262</v>
      </c>
    </row>
    <row r="729" s="15" customFormat="1">
      <c r="A729" s="15"/>
      <c r="B729" s="257"/>
      <c r="C729" s="258"/>
      <c r="D729" s="237" t="s">
        <v>272</v>
      </c>
      <c r="E729" s="259" t="s">
        <v>19</v>
      </c>
      <c r="F729" s="260" t="s">
        <v>278</v>
      </c>
      <c r="G729" s="258"/>
      <c r="H729" s="261">
        <v>2</v>
      </c>
      <c r="I729" s="262"/>
      <c r="J729" s="258"/>
      <c r="K729" s="258"/>
      <c r="L729" s="263"/>
      <c r="M729" s="264"/>
      <c r="N729" s="265"/>
      <c r="O729" s="265"/>
      <c r="P729" s="265"/>
      <c r="Q729" s="265"/>
      <c r="R729" s="265"/>
      <c r="S729" s="265"/>
      <c r="T729" s="266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T729" s="267" t="s">
        <v>272</v>
      </c>
      <c r="AU729" s="267" t="s">
        <v>84</v>
      </c>
      <c r="AV729" s="15" t="s">
        <v>268</v>
      </c>
      <c r="AW729" s="15" t="s">
        <v>34</v>
      </c>
      <c r="AX729" s="15" t="s">
        <v>82</v>
      </c>
      <c r="AY729" s="267" t="s">
        <v>262</v>
      </c>
    </row>
    <row r="730" s="2" customFormat="1" ht="16.5" customHeight="1">
      <c r="A730" s="40"/>
      <c r="B730" s="41"/>
      <c r="C730" s="268" t="s">
        <v>782</v>
      </c>
      <c r="D730" s="268" t="s">
        <v>315</v>
      </c>
      <c r="E730" s="269" t="s">
        <v>783</v>
      </c>
      <c r="F730" s="270" t="s">
        <v>784</v>
      </c>
      <c r="G730" s="271" t="s">
        <v>370</v>
      </c>
      <c r="H730" s="272">
        <v>3</v>
      </c>
      <c r="I730" s="273"/>
      <c r="J730" s="274">
        <f>ROUND(I730*H730,2)</f>
        <v>0</v>
      </c>
      <c r="K730" s="270" t="s">
        <v>267</v>
      </c>
      <c r="L730" s="275"/>
      <c r="M730" s="276" t="s">
        <v>19</v>
      </c>
      <c r="N730" s="277" t="s">
        <v>46</v>
      </c>
      <c r="O730" s="86"/>
      <c r="P730" s="226">
        <f>O730*H730</f>
        <v>0</v>
      </c>
      <c r="Q730" s="226">
        <v>0.01272</v>
      </c>
      <c r="R730" s="226">
        <f>Q730*H730</f>
        <v>0.038159999999999999</v>
      </c>
      <c r="S730" s="226">
        <v>0</v>
      </c>
      <c r="T730" s="227">
        <f>S730*H730</f>
        <v>0</v>
      </c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R730" s="228" t="s">
        <v>134</v>
      </c>
      <c r="AT730" s="228" t="s">
        <v>315</v>
      </c>
      <c r="AU730" s="228" t="s">
        <v>84</v>
      </c>
      <c r="AY730" s="19" t="s">
        <v>262</v>
      </c>
      <c r="BE730" s="229">
        <f>IF(N730="základní",J730,0)</f>
        <v>0</v>
      </c>
      <c r="BF730" s="229">
        <f>IF(N730="snížená",J730,0)</f>
        <v>0</v>
      </c>
      <c r="BG730" s="229">
        <f>IF(N730="zákl. přenesená",J730,0)</f>
        <v>0</v>
      </c>
      <c r="BH730" s="229">
        <f>IF(N730="sníž. přenesená",J730,0)</f>
        <v>0</v>
      </c>
      <c r="BI730" s="229">
        <f>IF(N730="nulová",J730,0)</f>
        <v>0</v>
      </c>
      <c r="BJ730" s="19" t="s">
        <v>82</v>
      </c>
      <c r="BK730" s="229">
        <f>ROUND(I730*H730,2)</f>
        <v>0</v>
      </c>
      <c r="BL730" s="19" t="s">
        <v>268</v>
      </c>
      <c r="BM730" s="228" t="s">
        <v>785</v>
      </c>
    </row>
    <row r="731" s="2" customFormat="1">
      <c r="A731" s="40"/>
      <c r="B731" s="41"/>
      <c r="C731" s="42"/>
      <c r="D731" s="230" t="s">
        <v>270</v>
      </c>
      <c r="E731" s="42"/>
      <c r="F731" s="231" t="s">
        <v>786</v>
      </c>
      <c r="G731" s="42"/>
      <c r="H731" s="42"/>
      <c r="I731" s="232"/>
      <c r="J731" s="42"/>
      <c r="K731" s="42"/>
      <c r="L731" s="46"/>
      <c r="M731" s="233"/>
      <c r="N731" s="234"/>
      <c r="O731" s="86"/>
      <c r="P731" s="86"/>
      <c r="Q731" s="86"/>
      <c r="R731" s="86"/>
      <c r="S731" s="86"/>
      <c r="T731" s="87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T731" s="19" t="s">
        <v>270</v>
      </c>
      <c r="AU731" s="19" t="s">
        <v>84</v>
      </c>
    </row>
    <row r="732" s="13" customFormat="1">
      <c r="A732" s="13"/>
      <c r="B732" s="235"/>
      <c r="C732" s="236"/>
      <c r="D732" s="237" t="s">
        <v>272</v>
      </c>
      <c r="E732" s="238" t="s">
        <v>19</v>
      </c>
      <c r="F732" s="239" t="s">
        <v>273</v>
      </c>
      <c r="G732" s="236"/>
      <c r="H732" s="238" t="s">
        <v>19</v>
      </c>
      <c r="I732" s="240"/>
      <c r="J732" s="236"/>
      <c r="K732" s="236"/>
      <c r="L732" s="241"/>
      <c r="M732" s="242"/>
      <c r="N732" s="243"/>
      <c r="O732" s="243"/>
      <c r="P732" s="243"/>
      <c r="Q732" s="243"/>
      <c r="R732" s="243"/>
      <c r="S732" s="243"/>
      <c r="T732" s="244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45" t="s">
        <v>272</v>
      </c>
      <c r="AU732" s="245" t="s">
        <v>84</v>
      </c>
      <c r="AV732" s="13" t="s">
        <v>82</v>
      </c>
      <c r="AW732" s="13" t="s">
        <v>34</v>
      </c>
      <c r="AX732" s="13" t="s">
        <v>75</v>
      </c>
      <c r="AY732" s="245" t="s">
        <v>262</v>
      </c>
    </row>
    <row r="733" s="13" customFormat="1">
      <c r="A733" s="13"/>
      <c r="B733" s="235"/>
      <c r="C733" s="236"/>
      <c r="D733" s="237" t="s">
        <v>272</v>
      </c>
      <c r="E733" s="238" t="s">
        <v>19</v>
      </c>
      <c r="F733" s="239" t="s">
        <v>761</v>
      </c>
      <c r="G733" s="236"/>
      <c r="H733" s="238" t="s">
        <v>19</v>
      </c>
      <c r="I733" s="240"/>
      <c r="J733" s="236"/>
      <c r="K733" s="236"/>
      <c r="L733" s="241"/>
      <c r="M733" s="242"/>
      <c r="N733" s="243"/>
      <c r="O733" s="243"/>
      <c r="P733" s="243"/>
      <c r="Q733" s="243"/>
      <c r="R733" s="243"/>
      <c r="S733" s="243"/>
      <c r="T733" s="244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45" t="s">
        <v>272</v>
      </c>
      <c r="AU733" s="245" t="s">
        <v>84</v>
      </c>
      <c r="AV733" s="13" t="s">
        <v>82</v>
      </c>
      <c r="AW733" s="13" t="s">
        <v>34</v>
      </c>
      <c r="AX733" s="13" t="s">
        <v>75</v>
      </c>
      <c r="AY733" s="245" t="s">
        <v>262</v>
      </c>
    </row>
    <row r="734" s="13" customFormat="1">
      <c r="A734" s="13"/>
      <c r="B734" s="235"/>
      <c r="C734" s="236"/>
      <c r="D734" s="237" t="s">
        <v>272</v>
      </c>
      <c r="E734" s="238" t="s">
        <v>19</v>
      </c>
      <c r="F734" s="239" t="s">
        <v>787</v>
      </c>
      <c r="G734" s="236"/>
      <c r="H734" s="238" t="s">
        <v>19</v>
      </c>
      <c r="I734" s="240"/>
      <c r="J734" s="236"/>
      <c r="K734" s="236"/>
      <c r="L734" s="241"/>
      <c r="M734" s="242"/>
      <c r="N734" s="243"/>
      <c r="O734" s="243"/>
      <c r="P734" s="243"/>
      <c r="Q734" s="243"/>
      <c r="R734" s="243"/>
      <c r="S734" s="243"/>
      <c r="T734" s="244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45" t="s">
        <v>272</v>
      </c>
      <c r="AU734" s="245" t="s">
        <v>84</v>
      </c>
      <c r="AV734" s="13" t="s">
        <v>82</v>
      </c>
      <c r="AW734" s="13" t="s">
        <v>34</v>
      </c>
      <c r="AX734" s="13" t="s">
        <v>75</v>
      </c>
      <c r="AY734" s="245" t="s">
        <v>262</v>
      </c>
    </row>
    <row r="735" s="14" customFormat="1">
      <c r="A735" s="14"/>
      <c r="B735" s="246"/>
      <c r="C735" s="247"/>
      <c r="D735" s="237" t="s">
        <v>272</v>
      </c>
      <c r="E735" s="248" t="s">
        <v>19</v>
      </c>
      <c r="F735" s="249" t="s">
        <v>763</v>
      </c>
      <c r="G735" s="247"/>
      <c r="H735" s="250">
        <v>3</v>
      </c>
      <c r="I735" s="251"/>
      <c r="J735" s="247"/>
      <c r="K735" s="247"/>
      <c r="L735" s="252"/>
      <c r="M735" s="253"/>
      <c r="N735" s="254"/>
      <c r="O735" s="254"/>
      <c r="P735" s="254"/>
      <c r="Q735" s="254"/>
      <c r="R735" s="254"/>
      <c r="S735" s="254"/>
      <c r="T735" s="255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56" t="s">
        <v>272</v>
      </c>
      <c r="AU735" s="256" t="s">
        <v>84</v>
      </c>
      <c r="AV735" s="14" t="s">
        <v>84</v>
      </c>
      <c r="AW735" s="14" t="s">
        <v>34</v>
      </c>
      <c r="AX735" s="14" t="s">
        <v>75</v>
      </c>
      <c r="AY735" s="256" t="s">
        <v>262</v>
      </c>
    </row>
    <row r="736" s="15" customFormat="1">
      <c r="A736" s="15"/>
      <c r="B736" s="257"/>
      <c r="C736" s="258"/>
      <c r="D736" s="237" t="s">
        <v>272</v>
      </c>
      <c r="E736" s="259" t="s">
        <v>19</v>
      </c>
      <c r="F736" s="260" t="s">
        <v>278</v>
      </c>
      <c r="G736" s="258"/>
      <c r="H736" s="261">
        <v>3</v>
      </c>
      <c r="I736" s="262"/>
      <c r="J736" s="258"/>
      <c r="K736" s="258"/>
      <c r="L736" s="263"/>
      <c r="M736" s="264"/>
      <c r="N736" s="265"/>
      <c r="O736" s="265"/>
      <c r="P736" s="265"/>
      <c r="Q736" s="265"/>
      <c r="R736" s="265"/>
      <c r="S736" s="265"/>
      <c r="T736" s="266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T736" s="267" t="s">
        <v>272</v>
      </c>
      <c r="AU736" s="267" t="s">
        <v>84</v>
      </c>
      <c r="AV736" s="15" t="s">
        <v>268</v>
      </c>
      <c r="AW736" s="15" t="s">
        <v>34</v>
      </c>
      <c r="AX736" s="15" t="s">
        <v>82</v>
      </c>
      <c r="AY736" s="267" t="s">
        <v>262</v>
      </c>
    </row>
    <row r="737" s="2" customFormat="1" ht="16.5" customHeight="1">
      <c r="A737" s="40"/>
      <c r="B737" s="41"/>
      <c r="C737" s="217" t="s">
        <v>788</v>
      </c>
      <c r="D737" s="217" t="s">
        <v>264</v>
      </c>
      <c r="E737" s="218" t="s">
        <v>789</v>
      </c>
      <c r="F737" s="219" t="s">
        <v>790</v>
      </c>
      <c r="G737" s="220" t="s">
        <v>370</v>
      </c>
      <c r="H737" s="221">
        <v>2</v>
      </c>
      <c r="I737" s="222"/>
      <c r="J737" s="223">
        <f>ROUND(I737*H737,2)</f>
        <v>0</v>
      </c>
      <c r="K737" s="219" t="s">
        <v>267</v>
      </c>
      <c r="L737" s="46"/>
      <c r="M737" s="224" t="s">
        <v>19</v>
      </c>
      <c r="N737" s="225" t="s">
        <v>46</v>
      </c>
      <c r="O737" s="86"/>
      <c r="P737" s="226">
        <f>O737*H737</f>
        <v>0</v>
      </c>
      <c r="Q737" s="226">
        <v>0</v>
      </c>
      <c r="R737" s="226">
        <f>Q737*H737</f>
        <v>0</v>
      </c>
      <c r="S737" s="226">
        <v>0</v>
      </c>
      <c r="T737" s="227">
        <f>S737*H737</f>
        <v>0</v>
      </c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R737" s="228" t="s">
        <v>268</v>
      </c>
      <c r="AT737" s="228" t="s">
        <v>264</v>
      </c>
      <c r="AU737" s="228" t="s">
        <v>84</v>
      </c>
      <c r="AY737" s="19" t="s">
        <v>262</v>
      </c>
      <c r="BE737" s="229">
        <f>IF(N737="základní",J737,0)</f>
        <v>0</v>
      </c>
      <c r="BF737" s="229">
        <f>IF(N737="snížená",J737,0)</f>
        <v>0</v>
      </c>
      <c r="BG737" s="229">
        <f>IF(N737="zákl. přenesená",J737,0)</f>
        <v>0</v>
      </c>
      <c r="BH737" s="229">
        <f>IF(N737="sníž. přenesená",J737,0)</f>
        <v>0</v>
      </c>
      <c r="BI737" s="229">
        <f>IF(N737="nulová",J737,0)</f>
        <v>0</v>
      </c>
      <c r="BJ737" s="19" t="s">
        <v>82</v>
      </c>
      <c r="BK737" s="229">
        <f>ROUND(I737*H737,2)</f>
        <v>0</v>
      </c>
      <c r="BL737" s="19" t="s">
        <v>268</v>
      </c>
      <c r="BM737" s="228" t="s">
        <v>791</v>
      </c>
    </row>
    <row r="738" s="2" customFormat="1">
      <c r="A738" s="40"/>
      <c r="B738" s="41"/>
      <c r="C738" s="42"/>
      <c r="D738" s="230" t="s">
        <v>270</v>
      </c>
      <c r="E738" s="42"/>
      <c r="F738" s="231" t="s">
        <v>792</v>
      </c>
      <c r="G738" s="42"/>
      <c r="H738" s="42"/>
      <c r="I738" s="232"/>
      <c r="J738" s="42"/>
      <c r="K738" s="42"/>
      <c r="L738" s="46"/>
      <c r="M738" s="233"/>
      <c r="N738" s="234"/>
      <c r="O738" s="86"/>
      <c r="P738" s="86"/>
      <c r="Q738" s="86"/>
      <c r="R738" s="86"/>
      <c r="S738" s="86"/>
      <c r="T738" s="87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T738" s="19" t="s">
        <v>270</v>
      </c>
      <c r="AU738" s="19" t="s">
        <v>84</v>
      </c>
    </row>
    <row r="739" s="13" customFormat="1">
      <c r="A739" s="13"/>
      <c r="B739" s="235"/>
      <c r="C739" s="236"/>
      <c r="D739" s="237" t="s">
        <v>272</v>
      </c>
      <c r="E739" s="238" t="s">
        <v>19</v>
      </c>
      <c r="F739" s="239" t="s">
        <v>793</v>
      </c>
      <c r="G739" s="236"/>
      <c r="H739" s="238" t="s">
        <v>19</v>
      </c>
      <c r="I739" s="240"/>
      <c r="J739" s="236"/>
      <c r="K739" s="236"/>
      <c r="L739" s="241"/>
      <c r="M739" s="242"/>
      <c r="N739" s="243"/>
      <c r="O739" s="243"/>
      <c r="P739" s="243"/>
      <c r="Q739" s="243"/>
      <c r="R739" s="243"/>
      <c r="S739" s="243"/>
      <c r="T739" s="244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45" t="s">
        <v>272</v>
      </c>
      <c r="AU739" s="245" t="s">
        <v>84</v>
      </c>
      <c r="AV739" s="13" t="s">
        <v>82</v>
      </c>
      <c r="AW739" s="13" t="s">
        <v>34</v>
      </c>
      <c r="AX739" s="13" t="s">
        <v>75</v>
      </c>
      <c r="AY739" s="245" t="s">
        <v>262</v>
      </c>
    </row>
    <row r="740" s="14" customFormat="1">
      <c r="A740" s="14"/>
      <c r="B740" s="246"/>
      <c r="C740" s="247"/>
      <c r="D740" s="237" t="s">
        <v>272</v>
      </c>
      <c r="E740" s="248" t="s">
        <v>19</v>
      </c>
      <c r="F740" s="249" t="s">
        <v>794</v>
      </c>
      <c r="G740" s="247"/>
      <c r="H740" s="250">
        <v>2</v>
      </c>
      <c r="I740" s="251"/>
      <c r="J740" s="247"/>
      <c r="K740" s="247"/>
      <c r="L740" s="252"/>
      <c r="M740" s="253"/>
      <c r="N740" s="254"/>
      <c r="O740" s="254"/>
      <c r="P740" s="254"/>
      <c r="Q740" s="254"/>
      <c r="R740" s="254"/>
      <c r="S740" s="254"/>
      <c r="T740" s="255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56" t="s">
        <v>272</v>
      </c>
      <c r="AU740" s="256" t="s">
        <v>84</v>
      </c>
      <c r="AV740" s="14" t="s">
        <v>84</v>
      </c>
      <c r="AW740" s="14" t="s">
        <v>34</v>
      </c>
      <c r="AX740" s="14" t="s">
        <v>75</v>
      </c>
      <c r="AY740" s="256" t="s">
        <v>262</v>
      </c>
    </row>
    <row r="741" s="15" customFormat="1">
      <c r="A741" s="15"/>
      <c r="B741" s="257"/>
      <c r="C741" s="258"/>
      <c r="D741" s="237" t="s">
        <v>272</v>
      </c>
      <c r="E741" s="259" t="s">
        <v>19</v>
      </c>
      <c r="F741" s="260" t="s">
        <v>278</v>
      </c>
      <c r="G741" s="258"/>
      <c r="H741" s="261">
        <v>2</v>
      </c>
      <c r="I741" s="262"/>
      <c r="J741" s="258"/>
      <c r="K741" s="258"/>
      <c r="L741" s="263"/>
      <c r="M741" s="264"/>
      <c r="N741" s="265"/>
      <c r="O741" s="265"/>
      <c r="P741" s="265"/>
      <c r="Q741" s="265"/>
      <c r="R741" s="265"/>
      <c r="S741" s="265"/>
      <c r="T741" s="266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T741" s="267" t="s">
        <v>272</v>
      </c>
      <c r="AU741" s="267" t="s">
        <v>84</v>
      </c>
      <c r="AV741" s="15" t="s">
        <v>268</v>
      </c>
      <c r="AW741" s="15" t="s">
        <v>34</v>
      </c>
      <c r="AX741" s="15" t="s">
        <v>82</v>
      </c>
      <c r="AY741" s="267" t="s">
        <v>262</v>
      </c>
    </row>
    <row r="742" s="2" customFormat="1" ht="16.5" customHeight="1">
      <c r="A742" s="40"/>
      <c r="B742" s="41"/>
      <c r="C742" s="268" t="s">
        <v>795</v>
      </c>
      <c r="D742" s="268" t="s">
        <v>315</v>
      </c>
      <c r="E742" s="269" t="s">
        <v>796</v>
      </c>
      <c r="F742" s="270" t="s">
        <v>797</v>
      </c>
      <c r="G742" s="271" t="s">
        <v>370</v>
      </c>
      <c r="H742" s="272">
        <v>2</v>
      </c>
      <c r="I742" s="273"/>
      <c r="J742" s="274">
        <f>ROUND(I742*H742,2)</f>
        <v>0</v>
      </c>
      <c r="K742" s="270" t="s">
        <v>19</v>
      </c>
      <c r="L742" s="275"/>
      <c r="M742" s="276" t="s">
        <v>19</v>
      </c>
      <c r="N742" s="277" t="s">
        <v>46</v>
      </c>
      <c r="O742" s="86"/>
      <c r="P742" s="226">
        <f>O742*H742</f>
        <v>0</v>
      </c>
      <c r="Q742" s="226">
        <v>0.0012999999999999999</v>
      </c>
      <c r="R742" s="226">
        <f>Q742*H742</f>
        <v>0.0025999999999999999</v>
      </c>
      <c r="S742" s="226">
        <v>0</v>
      </c>
      <c r="T742" s="227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28" t="s">
        <v>134</v>
      </c>
      <c r="AT742" s="228" t="s">
        <v>315</v>
      </c>
      <c r="AU742" s="228" t="s">
        <v>84</v>
      </c>
      <c r="AY742" s="19" t="s">
        <v>262</v>
      </c>
      <c r="BE742" s="229">
        <f>IF(N742="základní",J742,0)</f>
        <v>0</v>
      </c>
      <c r="BF742" s="229">
        <f>IF(N742="snížená",J742,0)</f>
        <v>0</v>
      </c>
      <c r="BG742" s="229">
        <f>IF(N742="zákl. přenesená",J742,0)</f>
        <v>0</v>
      </c>
      <c r="BH742" s="229">
        <f>IF(N742="sníž. přenesená",J742,0)</f>
        <v>0</v>
      </c>
      <c r="BI742" s="229">
        <f>IF(N742="nulová",J742,0)</f>
        <v>0</v>
      </c>
      <c r="BJ742" s="19" t="s">
        <v>82</v>
      </c>
      <c r="BK742" s="229">
        <f>ROUND(I742*H742,2)</f>
        <v>0</v>
      </c>
      <c r="BL742" s="19" t="s">
        <v>268</v>
      </c>
      <c r="BM742" s="228" t="s">
        <v>798</v>
      </c>
    </row>
    <row r="743" s="13" customFormat="1">
      <c r="A743" s="13"/>
      <c r="B743" s="235"/>
      <c r="C743" s="236"/>
      <c r="D743" s="237" t="s">
        <v>272</v>
      </c>
      <c r="E743" s="238" t="s">
        <v>19</v>
      </c>
      <c r="F743" s="239" t="s">
        <v>793</v>
      </c>
      <c r="G743" s="236"/>
      <c r="H743" s="238" t="s">
        <v>19</v>
      </c>
      <c r="I743" s="240"/>
      <c r="J743" s="236"/>
      <c r="K743" s="236"/>
      <c r="L743" s="241"/>
      <c r="M743" s="242"/>
      <c r="N743" s="243"/>
      <c r="O743" s="243"/>
      <c r="P743" s="243"/>
      <c r="Q743" s="243"/>
      <c r="R743" s="243"/>
      <c r="S743" s="243"/>
      <c r="T743" s="244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T743" s="245" t="s">
        <v>272</v>
      </c>
      <c r="AU743" s="245" t="s">
        <v>84</v>
      </c>
      <c r="AV743" s="13" t="s">
        <v>82</v>
      </c>
      <c r="AW743" s="13" t="s">
        <v>34</v>
      </c>
      <c r="AX743" s="13" t="s">
        <v>75</v>
      </c>
      <c r="AY743" s="245" t="s">
        <v>262</v>
      </c>
    </row>
    <row r="744" s="14" customFormat="1">
      <c r="A744" s="14"/>
      <c r="B744" s="246"/>
      <c r="C744" s="247"/>
      <c r="D744" s="237" t="s">
        <v>272</v>
      </c>
      <c r="E744" s="248" t="s">
        <v>19</v>
      </c>
      <c r="F744" s="249" t="s">
        <v>794</v>
      </c>
      <c r="G744" s="247"/>
      <c r="H744" s="250">
        <v>2</v>
      </c>
      <c r="I744" s="251"/>
      <c r="J744" s="247"/>
      <c r="K744" s="247"/>
      <c r="L744" s="252"/>
      <c r="M744" s="253"/>
      <c r="N744" s="254"/>
      <c r="O744" s="254"/>
      <c r="P744" s="254"/>
      <c r="Q744" s="254"/>
      <c r="R744" s="254"/>
      <c r="S744" s="254"/>
      <c r="T744" s="255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56" t="s">
        <v>272</v>
      </c>
      <c r="AU744" s="256" t="s">
        <v>84</v>
      </c>
      <c r="AV744" s="14" t="s">
        <v>84</v>
      </c>
      <c r="AW744" s="14" t="s">
        <v>34</v>
      </c>
      <c r="AX744" s="14" t="s">
        <v>75</v>
      </c>
      <c r="AY744" s="256" t="s">
        <v>262</v>
      </c>
    </row>
    <row r="745" s="15" customFormat="1">
      <c r="A745" s="15"/>
      <c r="B745" s="257"/>
      <c r="C745" s="258"/>
      <c r="D745" s="237" t="s">
        <v>272</v>
      </c>
      <c r="E745" s="259" t="s">
        <v>19</v>
      </c>
      <c r="F745" s="260" t="s">
        <v>278</v>
      </c>
      <c r="G745" s="258"/>
      <c r="H745" s="261">
        <v>2</v>
      </c>
      <c r="I745" s="262"/>
      <c r="J745" s="258"/>
      <c r="K745" s="258"/>
      <c r="L745" s="263"/>
      <c r="M745" s="264"/>
      <c r="N745" s="265"/>
      <c r="O745" s="265"/>
      <c r="P745" s="265"/>
      <c r="Q745" s="265"/>
      <c r="R745" s="265"/>
      <c r="S745" s="265"/>
      <c r="T745" s="266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T745" s="267" t="s">
        <v>272</v>
      </c>
      <c r="AU745" s="267" t="s">
        <v>84</v>
      </c>
      <c r="AV745" s="15" t="s">
        <v>268</v>
      </c>
      <c r="AW745" s="15" t="s">
        <v>34</v>
      </c>
      <c r="AX745" s="15" t="s">
        <v>82</v>
      </c>
      <c r="AY745" s="267" t="s">
        <v>262</v>
      </c>
    </row>
    <row r="746" s="2" customFormat="1" ht="21.75" customHeight="1">
      <c r="A746" s="40"/>
      <c r="B746" s="41"/>
      <c r="C746" s="217" t="s">
        <v>799</v>
      </c>
      <c r="D746" s="217" t="s">
        <v>264</v>
      </c>
      <c r="E746" s="218" t="s">
        <v>800</v>
      </c>
      <c r="F746" s="219" t="s">
        <v>801</v>
      </c>
      <c r="G746" s="220" t="s">
        <v>370</v>
      </c>
      <c r="H746" s="221">
        <v>2</v>
      </c>
      <c r="I746" s="222"/>
      <c r="J746" s="223">
        <f>ROUND(I746*H746,2)</f>
        <v>0</v>
      </c>
      <c r="K746" s="219" t="s">
        <v>267</v>
      </c>
      <c r="L746" s="46"/>
      <c r="M746" s="224" t="s">
        <v>19</v>
      </c>
      <c r="N746" s="225" t="s">
        <v>46</v>
      </c>
      <c r="O746" s="86"/>
      <c r="P746" s="226">
        <f>O746*H746</f>
        <v>0</v>
      </c>
      <c r="Q746" s="226">
        <v>0</v>
      </c>
      <c r="R746" s="226">
        <f>Q746*H746</f>
        <v>0</v>
      </c>
      <c r="S746" s="226">
        <v>0</v>
      </c>
      <c r="T746" s="227">
        <f>S746*H746</f>
        <v>0</v>
      </c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R746" s="228" t="s">
        <v>268</v>
      </c>
      <c r="AT746" s="228" t="s">
        <v>264</v>
      </c>
      <c r="AU746" s="228" t="s">
        <v>84</v>
      </c>
      <c r="AY746" s="19" t="s">
        <v>262</v>
      </c>
      <c r="BE746" s="229">
        <f>IF(N746="základní",J746,0)</f>
        <v>0</v>
      </c>
      <c r="BF746" s="229">
        <f>IF(N746="snížená",J746,0)</f>
        <v>0</v>
      </c>
      <c r="BG746" s="229">
        <f>IF(N746="zákl. přenesená",J746,0)</f>
        <v>0</v>
      </c>
      <c r="BH746" s="229">
        <f>IF(N746="sníž. přenesená",J746,0)</f>
        <v>0</v>
      </c>
      <c r="BI746" s="229">
        <f>IF(N746="nulová",J746,0)</f>
        <v>0</v>
      </c>
      <c r="BJ746" s="19" t="s">
        <v>82</v>
      </c>
      <c r="BK746" s="229">
        <f>ROUND(I746*H746,2)</f>
        <v>0</v>
      </c>
      <c r="BL746" s="19" t="s">
        <v>268</v>
      </c>
      <c r="BM746" s="228" t="s">
        <v>802</v>
      </c>
    </row>
    <row r="747" s="2" customFormat="1">
      <c r="A747" s="40"/>
      <c r="B747" s="41"/>
      <c r="C747" s="42"/>
      <c r="D747" s="230" t="s">
        <v>270</v>
      </c>
      <c r="E747" s="42"/>
      <c r="F747" s="231" t="s">
        <v>803</v>
      </c>
      <c r="G747" s="42"/>
      <c r="H747" s="42"/>
      <c r="I747" s="232"/>
      <c r="J747" s="42"/>
      <c r="K747" s="42"/>
      <c r="L747" s="46"/>
      <c r="M747" s="233"/>
      <c r="N747" s="234"/>
      <c r="O747" s="86"/>
      <c r="P747" s="86"/>
      <c r="Q747" s="86"/>
      <c r="R747" s="86"/>
      <c r="S747" s="86"/>
      <c r="T747" s="87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T747" s="19" t="s">
        <v>270</v>
      </c>
      <c r="AU747" s="19" t="s">
        <v>84</v>
      </c>
    </row>
    <row r="748" s="13" customFormat="1">
      <c r="A748" s="13"/>
      <c r="B748" s="235"/>
      <c r="C748" s="236"/>
      <c r="D748" s="237" t="s">
        <v>272</v>
      </c>
      <c r="E748" s="238" t="s">
        <v>19</v>
      </c>
      <c r="F748" s="239" t="s">
        <v>804</v>
      </c>
      <c r="G748" s="236"/>
      <c r="H748" s="238" t="s">
        <v>19</v>
      </c>
      <c r="I748" s="240"/>
      <c r="J748" s="236"/>
      <c r="K748" s="236"/>
      <c r="L748" s="241"/>
      <c r="M748" s="242"/>
      <c r="N748" s="243"/>
      <c r="O748" s="243"/>
      <c r="P748" s="243"/>
      <c r="Q748" s="243"/>
      <c r="R748" s="243"/>
      <c r="S748" s="243"/>
      <c r="T748" s="244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45" t="s">
        <v>272</v>
      </c>
      <c r="AU748" s="245" t="s">
        <v>84</v>
      </c>
      <c r="AV748" s="13" t="s">
        <v>82</v>
      </c>
      <c r="AW748" s="13" t="s">
        <v>34</v>
      </c>
      <c r="AX748" s="13" t="s">
        <v>75</v>
      </c>
      <c r="AY748" s="245" t="s">
        <v>262</v>
      </c>
    </row>
    <row r="749" s="14" customFormat="1">
      <c r="A749" s="14"/>
      <c r="B749" s="246"/>
      <c r="C749" s="247"/>
      <c r="D749" s="237" t="s">
        <v>272</v>
      </c>
      <c r="E749" s="248" t="s">
        <v>19</v>
      </c>
      <c r="F749" s="249" t="s">
        <v>794</v>
      </c>
      <c r="G749" s="247"/>
      <c r="H749" s="250">
        <v>2</v>
      </c>
      <c r="I749" s="251"/>
      <c r="J749" s="247"/>
      <c r="K749" s="247"/>
      <c r="L749" s="252"/>
      <c r="M749" s="253"/>
      <c r="N749" s="254"/>
      <c r="O749" s="254"/>
      <c r="P749" s="254"/>
      <c r="Q749" s="254"/>
      <c r="R749" s="254"/>
      <c r="S749" s="254"/>
      <c r="T749" s="255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56" t="s">
        <v>272</v>
      </c>
      <c r="AU749" s="256" t="s">
        <v>84</v>
      </c>
      <c r="AV749" s="14" t="s">
        <v>84</v>
      </c>
      <c r="AW749" s="14" t="s">
        <v>34</v>
      </c>
      <c r="AX749" s="14" t="s">
        <v>75</v>
      </c>
      <c r="AY749" s="256" t="s">
        <v>262</v>
      </c>
    </row>
    <row r="750" s="15" customFormat="1">
      <c r="A750" s="15"/>
      <c r="B750" s="257"/>
      <c r="C750" s="258"/>
      <c r="D750" s="237" t="s">
        <v>272</v>
      </c>
      <c r="E750" s="259" t="s">
        <v>19</v>
      </c>
      <c r="F750" s="260" t="s">
        <v>278</v>
      </c>
      <c r="G750" s="258"/>
      <c r="H750" s="261">
        <v>2</v>
      </c>
      <c r="I750" s="262"/>
      <c r="J750" s="258"/>
      <c r="K750" s="258"/>
      <c r="L750" s="263"/>
      <c r="M750" s="264"/>
      <c r="N750" s="265"/>
      <c r="O750" s="265"/>
      <c r="P750" s="265"/>
      <c r="Q750" s="265"/>
      <c r="R750" s="265"/>
      <c r="S750" s="265"/>
      <c r="T750" s="266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T750" s="267" t="s">
        <v>272</v>
      </c>
      <c r="AU750" s="267" t="s">
        <v>84</v>
      </c>
      <c r="AV750" s="15" t="s">
        <v>268</v>
      </c>
      <c r="AW750" s="15" t="s">
        <v>34</v>
      </c>
      <c r="AX750" s="15" t="s">
        <v>82</v>
      </c>
      <c r="AY750" s="267" t="s">
        <v>262</v>
      </c>
    </row>
    <row r="751" s="2" customFormat="1" ht="16.5" customHeight="1">
      <c r="A751" s="40"/>
      <c r="B751" s="41"/>
      <c r="C751" s="268" t="s">
        <v>805</v>
      </c>
      <c r="D751" s="268" t="s">
        <v>315</v>
      </c>
      <c r="E751" s="269" t="s">
        <v>806</v>
      </c>
      <c r="F751" s="270" t="s">
        <v>807</v>
      </c>
      <c r="G751" s="271" t="s">
        <v>130</v>
      </c>
      <c r="H751" s="272">
        <v>1.2</v>
      </c>
      <c r="I751" s="273"/>
      <c r="J751" s="274">
        <f>ROUND(I751*H751,2)</f>
        <v>0</v>
      </c>
      <c r="K751" s="270" t="s">
        <v>267</v>
      </c>
      <c r="L751" s="275"/>
      <c r="M751" s="276" t="s">
        <v>19</v>
      </c>
      <c r="N751" s="277" t="s">
        <v>46</v>
      </c>
      <c r="O751" s="86"/>
      <c r="P751" s="226">
        <f>O751*H751</f>
        <v>0</v>
      </c>
      <c r="Q751" s="226">
        <v>0.00069999999999999999</v>
      </c>
      <c r="R751" s="226">
        <f>Q751*H751</f>
        <v>0.00083999999999999993</v>
      </c>
      <c r="S751" s="226">
        <v>0</v>
      </c>
      <c r="T751" s="227">
        <f>S751*H751</f>
        <v>0</v>
      </c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R751" s="228" t="s">
        <v>134</v>
      </c>
      <c r="AT751" s="228" t="s">
        <v>315</v>
      </c>
      <c r="AU751" s="228" t="s">
        <v>84</v>
      </c>
      <c r="AY751" s="19" t="s">
        <v>262</v>
      </c>
      <c r="BE751" s="229">
        <f>IF(N751="základní",J751,0)</f>
        <v>0</v>
      </c>
      <c r="BF751" s="229">
        <f>IF(N751="snížená",J751,0)</f>
        <v>0</v>
      </c>
      <c r="BG751" s="229">
        <f>IF(N751="zákl. přenesená",J751,0)</f>
        <v>0</v>
      </c>
      <c r="BH751" s="229">
        <f>IF(N751="sníž. přenesená",J751,0)</f>
        <v>0</v>
      </c>
      <c r="BI751" s="229">
        <f>IF(N751="nulová",J751,0)</f>
        <v>0</v>
      </c>
      <c r="BJ751" s="19" t="s">
        <v>82</v>
      </c>
      <c r="BK751" s="229">
        <f>ROUND(I751*H751,2)</f>
        <v>0</v>
      </c>
      <c r="BL751" s="19" t="s">
        <v>268</v>
      </c>
      <c r="BM751" s="228" t="s">
        <v>808</v>
      </c>
    </row>
    <row r="752" s="2" customFormat="1">
      <c r="A752" s="40"/>
      <c r="B752" s="41"/>
      <c r="C752" s="42"/>
      <c r="D752" s="230" t="s">
        <v>270</v>
      </c>
      <c r="E752" s="42"/>
      <c r="F752" s="231" t="s">
        <v>809</v>
      </c>
      <c r="G752" s="42"/>
      <c r="H752" s="42"/>
      <c r="I752" s="232"/>
      <c r="J752" s="42"/>
      <c r="K752" s="42"/>
      <c r="L752" s="46"/>
      <c r="M752" s="233"/>
      <c r="N752" s="234"/>
      <c r="O752" s="86"/>
      <c r="P752" s="86"/>
      <c r="Q752" s="86"/>
      <c r="R752" s="86"/>
      <c r="S752" s="86"/>
      <c r="T752" s="87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T752" s="19" t="s">
        <v>270</v>
      </c>
      <c r="AU752" s="19" t="s">
        <v>84</v>
      </c>
    </row>
    <row r="753" s="13" customFormat="1">
      <c r="A753" s="13"/>
      <c r="B753" s="235"/>
      <c r="C753" s="236"/>
      <c r="D753" s="237" t="s">
        <v>272</v>
      </c>
      <c r="E753" s="238" t="s">
        <v>19</v>
      </c>
      <c r="F753" s="239" t="s">
        <v>804</v>
      </c>
      <c r="G753" s="236"/>
      <c r="H753" s="238" t="s">
        <v>19</v>
      </c>
      <c r="I753" s="240"/>
      <c r="J753" s="236"/>
      <c r="K753" s="236"/>
      <c r="L753" s="241"/>
      <c r="M753" s="242"/>
      <c r="N753" s="243"/>
      <c r="O753" s="243"/>
      <c r="P753" s="243"/>
      <c r="Q753" s="243"/>
      <c r="R753" s="243"/>
      <c r="S753" s="243"/>
      <c r="T753" s="244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45" t="s">
        <v>272</v>
      </c>
      <c r="AU753" s="245" t="s">
        <v>84</v>
      </c>
      <c r="AV753" s="13" t="s">
        <v>82</v>
      </c>
      <c r="AW753" s="13" t="s">
        <v>34</v>
      </c>
      <c r="AX753" s="13" t="s">
        <v>75</v>
      </c>
      <c r="AY753" s="245" t="s">
        <v>262</v>
      </c>
    </row>
    <row r="754" s="14" customFormat="1">
      <c r="A754" s="14"/>
      <c r="B754" s="246"/>
      <c r="C754" s="247"/>
      <c r="D754" s="237" t="s">
        <v>272</v>
      </c>
      <c r="E754" s="248" t="s">
        <v>19</v>
      </c>
      <c r="F754" s="249" t="s">
        <v>810</v>
      </c>
      <c r="G754" s="247"/>
      <c r="H754" s="250">
        <v>1.2</v>
      </c>
      <c r="I754" s="251"/>
      <c r="J754" s="247"/>
      <c r="K754" s="247"/>
      <c r="L754" s="252"/>
      <c r="M754" s="253"/>
      <c r="N754" s="254"/>
      <c r="O754" s="254"/>
      <c r="P754" s="254"/>
      <c r="Q754" s="254"/>
      <c r="R754" s="254"/>
      <c r="S754" s="254"/>
      <c r="T754" s="255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56" t="s">
        <v>272</v>
      </c>
      <c r="AU754" s="256" t="s">
        <v>84</v>
      </c>
      <c r="AV754" s="14" t="s">
        <v>84</v>
      </c>
      <c r="AW754" s="14" t="s">
        <v>34</v>
      </c>
      <c r="AX754" s="14" t="s">
        <v>75</v>
      </c>
      <c r="AY754" s="256" t="s">
        <v>262</v>
      </c>
    </row>
    <row r="755" s="15" customFormat="1">
      <c r="A755" s="15"/>
      <c r="B755" s="257"/>
      <c r="C755" s="258"/>
      <c r="D755" s="237" t="s">
        <v>272</v>
      </c>
      <c r="E755" s="259" t="s">
        <v>19</v>
      </c>
      <c r="F755" s="260" t="s">
        <v>278</v>
      </c>
      <c r="G755" s="258"/>
      <c r="H755" s="261">
        <v>1.2</v>
      </c>
      <c r="I755" s="262"/>
      <c r="J755" s="258"/>
      <c r="K755" s="258"/>
      <c r="L755" s="263"/>
      <c r="M755" s="264"/>
      <c r="N755" s="265"/>
      <c r="O755" s="265"/>
      <c r="P755" s="265"/>
      <c r="Q755" s="265"/>
      <c r="R755" s="265"/>
      <c r="S755" s="265"/>
      <c r="T755" s="266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T755" s="267" t="s">
        <v>272</v>
      </c>
      <c r="AU755" s="267" t="s">
        <v>84</v>
      </c>
      <c r="AV755" s="15" t="s">
        <v>268</v>
      </c>
      <c r="AW755" s="15" t="s">
        <v>34</v>
      </c>
      <c r="AX755" s="15" t="s">
        <v>82</v>
      </c>
      <c r="AY755" s="267" t="s">
        <v>262</v>
      </c>
    </row>
    <row r="756" s="12" customFormat="1" ht="22.8" customHeight="1">
      <c r="A756" s="12"/>
      <c r="B756" s="201"/>
      <c r="C756" s="202"/>
      <c r="D756" s="203" t="s">
        <v>74</v>
      </c>
      <c r="E756" s="215" t="s">
        <v>322</v>
      </c>
      <c r="F756" s="215" t="s">
        <v>811</v>
      </c>
      <c r="G756" s="202"/>
      <c r="H756" s="202"/>
      <c r="I756" s="205"/>
      <c r="J756" s="216">
        <f>BK756</f>
        <v>0</v>
      </c>
      <c r="K756" s="202"/>
      <c r="L756" s="207"/>
      <c r="M756" s="208"/>
      <c r="N756" s="209"/>
      <c r="O756" s="209"/>
      <c r="P756" s="210">
        <f>SUM(P757:P958)</f>
        <v>0</v>
      </c>
      <c r="Q756" s="209"/>
      <c r="R756" s="210">
        <f>SUM(R757:R958)</f>
        <v>5.8361937000000008</v>
      </c>
      <c r="S756" s="209"/>
      <c r="T756" s="211">
        <f>SUM(T757:T958)</f>
        <v>59.963955000000006</v>
      </c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R756" s="212" t="s">
        <v>82</v>
      </c>
      <c r="AT756" s="213" t="s">
        <v>74</v>
      </c>
      <c r="AU756" s="213" t="s">
        <v>82</v>
      </c>
      <c r="AY756" s="212" t="s">
        <v>262</v>
      </c>
      <c r="BK756" s="214">
        <f>SUM(BK757:BK958)</f>
        <v>0</v>
      </c>
    </row>
    <row r="757" s="2" customFormat="1" ht="24.15" customHeight="1">
      <c r="A757" s="40"/>
      <c r="B757" s="41"/>
      <c r="C757" s="217" t="s">
        <v>812</v>
      </c>
      <c r="D757" s="217" t="s">
        <v>264</v>
      </c>
      <c r="E757" s="218" t="s">
        <v>813</v>
      </c>
      <c r="F757" s="219" t="s">
        <v>814</v>
      </c>
      <c r="G757" s="220" t="s">
        <v>130</v>
      </c>
      <c r="H757" s="221">
        <v>26.52</v>
      </c>
      <c r="I757" s="222"/>
      <c r="J757" s="223">
        <f>ROUND(I757*H757,2)</f>
        <v>0</v>
      </c>
      <c r="K757" s="219" t="s">
        <v>267</v>
      </c>
      <c r="L757" s="46"/>
      <c r="M757" s="224" t="s">
        <v>19</v>
      </c>
      <c r="N757" s="225" t="s">
        <v>46</v>
      </c>
      <c r="O757" s="86"/>
      <c r="P757" s="226">
        <f>O757*H757</f>
        <v>0</v>
      </c>
      <c r="Q757" s="226">
        <v>0.1295</v>
      </c>
      <c r="R757" s="226">
        <f>Q757*H757</f>
        <v>3.4343400000000002</v>
      </c>
      <c r="S757" s="226">
        <v>0</v>
      </c>
      <c r="T757" s="227">
        <f>S757*H757</f>
        <v>0</v>
      </c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R757" s="228" t="s">
        <v>268</v>
      </c>
      <c r="AT757" s="228" t="s">
        <v>264</v>
      </c>
      <c r="AU757" s="228" t="s">
        <v>84</v>
      </c>
      <c r="AY757" s="19" t="s">
        <v>262</v>
      </c>
      <c r="BE757" s="229">
        <f>IF(N757="základní",J757,0)</f>
        <v>0</v>
      </c>
      <c r="BF757" s="229">
        <f>IF(N757="snížená",J757,0)</f>
        <v>0</v>
      </c>
      <c r="BG757" s="229">
        <f>IF(N757="zákl. přenesená",J757,0)</f>
        <v>0</v>
      </c>
      <c r="BH757" s="229">
        <f>IF(N757="sníž. přenesená",J757,0)</f>
        <v>0</v>
      </c>
      <c r="BI757" s="229">
        <f>IF(N757="nulová",J757,0)</f>
        <v>0</v>
      </c>
      <c r="BJ757" s="19" t="s">
        <v>82</v>
      </c>
      <c r="BK757" s="229">
        <f>ROUND(I757*H757,2)</f>
        <v>0</v>
      </c>
      <c r="BL757" s="19" t="s">
        <v>268</v>
      </c>
      <c r="BM757" s="228" t="s">
        <v>815</v>
      </c>
    </row>
    <row r="758" s="2" customFormat="1">
      <c r="A758" s="40"/>
      <c r="B758" s="41"/>
      <c r="C758" s="42"/>
      <c r="D758" s="230" t="s">
        <v>270</v>
      </c>
      <c r="E758" s="42"/>
      <c r="F758" s="231" t="s">
        <v>816</v>
      </c>
      <c r="G758" s="42"/>
      <c r="H758" s="42"/>
      <c r="I758" s="232"/>
      <c r="J758" s="42"/>
      <c r="K758" s="42"/>
      <c r="L758" s="46"/>
      <c r="M758" s="233"/>
      <c r="N758" s="234"/>
      <c r="O758" s="86"/>
      <c r="P758" s="86"/>
      <c r="Q758" s="86"/>
      <c r="R758" s="86"/>
      <c r="S758" s="86"/>
      <c r="T758" s="87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T758" s="19" t="s">
        <v>270</v>
      </c>
      <c r="AU758" s="19" t="s">
        <v>84</v>
      </c>
    </row>
    <row r="759" s="13" customFormat="1">
      <c r="A759" s="13"/>
      <c r="B759" s="235"/>
      <c r="C759" s="236"/>
      <c r="D759" s="237" t="s">
        <v>272</v>
      </c>
      <c r="E759" s="238" t="s">
        <v>19</v>
      </c>
      <c r="F759" s="239" t="s">
        <v>459</v>
      </c>
      <c r="G759" s="236"/>
      <c r="H759" s="238" t="s">
        <v>19</v>
      </c>
      <c r="I759" s="240"/>
      <c r="J759" s="236"/>
      <c r="K759" s="236"/>
      <c r="L759" s="241"/>
      <c r="M759" s="242"/>
      <c r="N759" s="243"/>
      <c r="O759" s="243"/>
      <c r="P759" s="243"/>
      <c r="Q759" s="243"/>
      <c r="R759" s="243"/>
      <c r="S759" s="243"/>
      <c r="T759" s="244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45" t="s">
        <v>272</v>
      </c>
      <c r="AU759" s="245" t="s">
        <v>84</v>
      </c>
      <c r="AV759" s="13" t="s">
        <v>82</v>
      </c>
      <c r="AW759" s="13" t="s">
        <v>34</v>
      </c>
      <c r="AX759" s="13" t="s">
        <v>75</v>
      </c>
      <c r="AY759" s="245" t="s">
        <v>262</v>
      </c>
    </row>
    <row r="760" s="14" customFormat="1">
      <c r="A760" s="14"/>
      <c r="B760" s="246"/>
      <c r="C760" s="247"/>
      <c r="D760" s="237" t="s">
        <v>272</v>
      </c>
      <c r="E760" s="248" t="s">
        <v>19</v>
      </c>
      <c r="F760" s="249" t="s">
        <v>817</v>
      </c>
      <c r="G760" s="247"/>
      <c r="H760" s="250">
        <v>26.52</v>
      </c>
      <c r="I760" s="251"/>
      <c r="J760" s="247"/>
      <c r="K760" s="247"/>
      <c r="L760" s="252"/>
      <c r="M760" s="253"/>
      <c r="N760" s="254"/>
      <c r="O760" s="254"/>
      <c r="P760" s="254"/>
      <c r="Q760" s="254"/>
      <c r="R760" s="254"/>
      <c r="S760" s="254"/>
      <c r="T760" s="255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56" t="s">
        <v>272</v>
      </c>
      <c r="AU760" s="256" t="s">
        <v>84</v>
      </c>
      <c r="AV760" s="14" t="s">
        <v>84</v>
      </c>
      <c r="AW760" s="14" t="s">
        <v>34</v>
      </c>
      <c r="AX760" s="14" t="s">
        <v>75</v>
      </c>
      <c r="AY760" s="256" t="s">
        <v>262</v>
      </c>
    </row>
    <row r="761" s="15" customFormat="1">
      <c r="A761" s="15"/>
      <c r="B761" s="257"/>
      <c r="C761" s="258"/>
      <c r="D761" s="237" t="s">
        <v>272</v>
      </c>
      <c r="E761" s="259" t="s">
        <v>19</v>
      </c>
      <c r="F761" s="260" t="s">
        <v>278</v>
      </c>
      <c r="G761" s="258"/>
      <c r="H761" s="261">
        <v>26.52</v>
      </c>
      <c r="I761" s="262"/>
      <c r="J761" s="258"/>
      <c r="K761" s="258"/>
      <c r="L761" s="263"/>
      <c r="M761" s="264"/>
      <c r="N761" s="265"/>
      <c r="O761" s="265"/>
      <c r="P761" s="265"/>
      <c r="Q761" s="265"/>
      <c r="R761" s="265"/>
      <c r="S761" s="265"/>
      <c r="T761" s="266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T761" s="267" t="s">
        <v>272</v>
      </c>
      <c r="AU761" s="267" t="s">
        <v>84</v>
      </c>
      <c r="AV761" s="15" t="s">
        <v>268</v>
      </c>
      <c r="AW761" s="15" t="s">
        <v>34</v>
      </c>
      <c r="AX761" s="15" t="s">
        <v>82</v>
      </c>
      <c r="AY761" s="267" t="s">
        <v>262</v>
      </c>
    </row>
    <row r="762" s="2" customFormat="1" ht="16.5" customHeight="1">
      <c r="A762" s="40"/>
      <c r="B762" s="41"/>
      <c r="C762" s="268" t="s">
        <v>818</v>
      </c>
      <c r="D762" s="268" t="s">
        <v>315</v>
      </c>
      <c r="E762" s="269" t="s">
        <v>819</v>
      </c>
      <c r="F762" s="270" t="s">
        <v>820</v>
      </c>
      <c r="G762" s="271" t="s">
        <v>130</v>
      </c>
      <c r="H762" s="272">
        <v>27.846</v>
      </c>
      <c r="I762" s="273"/>
      <c r="J762" s="274">
        <f>ROUND(I762*H762,2)</f>
        <v>0</v>
      </c>
      <c r="K762" s="270" t="s">
        <v>267</v>
      </c>
      <c r="L762" s="275"/>
      <c r="M762" s="276" t="s">
        <v>19</v>
      </c>
      <c r="N762" s="277" t="s">
        <v>46</v>
      </c>
      <c r="O762" s="86"/>
      <c r="P762" s="226">
        <f>O762*H762</f>
        <v>0</v>
      </c>
      <c r="Q762" s="226">
        <v>0.085000000000000006</v>
      </c>
      <c r="R762" s="226">
        <f>Q762*H762</f>
        <v>2.3669100000000003</v>
      </c>
      <c r="S762" s="226">
        <v>0</v>
      </c>
      <c r="T762" s="227">
        <f>S762*H762</f>
        <v>0</v>
      </c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R762" s="228" t="s">
        <v>134</v>
      </c>
      <c r="AT762" s="228" t="s">
        <v>315</v>
      </c>
      <c r="AU762" s="228" t="s">
        <v>84</v>
      </c>
      <c r="AY762" s="19" t="s">
        <v>262</v>
      </c>
      <c r="BE762" s="229">
        <f>IF(N762="základní",J762,0)</f>
        <v>0</v>
      </c>
      <c r="BF762" s="229">
        <f>IF(N762="snížená",J762,0)</f>
        <v>0</v>
      </c>
      <c r="BG762" s="229">
        <f>IF(N762="zákl. přenesená",J762,0)</f>
        <v>0</v>
      </c>
      <c r="BH762" s="229">
        <f>IF(N762="sníž. přenesená",J762,0)</f>
        <v>0</v>
      </c>
      <c r="BI762" s="229">
        <f>IF(N762="nulová",J762,0)</f>
        <v>0</v>
      </c>
      <c r="BJ762" s="19" t="s">
        <v>82</v>
      </c>
      <c r="BK762" s="229">
        <f>ROUND(I762*H762,2)</f>
        <v>0</v>
      </c>
      <c r="BL762" s="19" t="s">
        <v>268</v>
      </c>
      <c r="BM762" s="228" t="s">
        <v>821</v>
      </c>
    </row>
    <row r="763" s="2" customFormat="1">
      <c r="A763" s="40"/>
      <c r="B763" s="41"/>
      <c r="C763" s="42"/>
      <c r="D763" s="230" t="s">
        <v>270</v>
      </c>
      <c r="E763" s="42"/>
      <c r="F763" s="231" t="s">
        <v>822</v>
      </c>
      <c r="G763" s="42"/>
      <c r="H763" s="42"/>
      <c r="I763" s="232"/>
      <c r="J763" s="42"/>
      <c r="K763" s="42"/>
      <c r="L763" s="46"/>
      <c r="M763" s="233"/>
      <c r="N763" s="234"/>
      <c r="O763" s="86"/>
      <c r="P763" s="86"/>
      <c r="Q763" s="86"/>
      <c r="R763" s="86"/>
      <c r="S763" s="86"/>
      <c r="T763" s="87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T763" s="19" t="s">
        <v>270</v>
      </c>
      <c r="AU763" s="19" t="s">
        <v>84</v>
      </c>
    </row>
    <row r="764" s="13" customFormat="1">
      <c r="A764" s="13"/>
      <c r="B764" s="235"/>
      <c r="C764" s="236"/>
      <c r="D764" s="237" t="s">
        <v>272</v>
      </c>
      <c r="E764" s="238" t="s">
        <v>19</v>
      </c>
      <c r="F764" s="239" t="s">
        <v>459</v>
      </c>
      <c r="G764" s="236"/>
      <c r="H764" s="238" t="s">
        <v>19</v>
      </c>
      <c r="I764" s="240"/>
      <c r="J764" s="236"/>
      <c r="K764" s="236"/>
      <c r="L764" s="241"/>
      <c r="M764" s="242"/>
      <c r="N764" s="243"/>
      <c r="O764" s="243"/>
      <c r="P764" s="243"/>
      <c r="Q764" s="243"/>
      <c r="R764" s="243"/>
      <c r="S764" s="243"/>
      <c r="T764" s="244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45" t="s">
        <v>272</v>
      </c>
      <c r="AU764" s="245" t="s">
        <v>84</v>
      </c>
      <c r="AV764" s="13" t="s">
        <v>82</v>
      </c>
      <c r="AW764" s="13" t="s">
        <v>34</v>
      </c>
      <c r="AX764" s="13" t="s">
        <v>75</v>
      </c>
      <c r="AY764" s="245" t="s">
        <v>262</v>
      </c>
    </row>
    <row r="765" s="14" customFormat="1">
      <c r="A765" s="14"/>
      <c r="B765" s="246"/>
      <c r="C765" s="247"/>
      <c r="D765" s="237" t="s">
        <v>272</v>
      </c>
      <c r="E765" s="248" t="s">
        <v>19</v>
      </c>
      <c r="F765" s="249" t="s">
        <v>817</v>
      </c>
      <c r="G765" s="247"/>
      <c r="H765" s="250">
        <v>26.52</v>
      </c>
      <c r="I765" s="251"/>
      <c r="J765" s="247"/>
      <c r="K765" s="247"/>
      <c r="L765" s="252"/>
      <c r="M765" s="253"/>
      <c r="N765" s="254"/>
      <c r="O765" s="254"/>
      <c r="P765" s="254"/>
      <c r="Q765" s="254"/>
      <c r="R765" s="254"/>
      <c r="S765" s="254"/>
      <c r="T765" s="255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56" t="s">
        <v>272</v>
      </c>
      <c r="AU765" s="256" t="s">
        <v>84</v>
      </c>
      <c r="AV765" s="14" t="s">
        <v>84</v>
      </c>
      <c r="AW765" s="14" t="s">
        <v>34</v>
      </c>
      <c r="AX765" s="14" t="s">
        <v>75</v>
      </c>
      <c r="AY765" s="256" t="s">
        <v>262</v>
      </c>
    </row>
    <row r="766" s="15" customFormat="1">
      <c r="A766" s="15"/>
      <c r="B766" s="257"/>
      <c r="C766" s="258"/>
      <c r="D766" s="237" t="s">
        <v>272</v>
      </c>
      <c r="E766" s="259" t="s">
        <v>19</v>
      </c>
      <c r="F766" s="260" t="s">
        <v>278</v>
      </c>
      <c r="G766" s="258"/>
      <c r="H766" s="261">
        <v>26.52</v>
      </c>
      <c r="I766" s="262"/>
      <c r="J766" s="258"/>
      <c r="K766" s="258"/>
      <c r="L766" s="263"/>
      <c r="M766" s="264"/>
      <c r="N766" s="265"/>
      <c r="O766" s="265"/>
      <c r="P766" s="265"/>
      <c r="Q766" s="265"/>
      <c r="R766" s="265"/>
      <c r="S766" s="265"/>
      <c r="T766" s="266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T766" s="267" t="s">
        <v>272</v>
      </c>
      <c r="AU766" s="267" t="s">
        <v>84</v>
      </c>
      <c r="AV766" s="15" t="s">
        <v>268</v>
      </c>
      <c r="AW766" s="15" t="s">
        <v>34</v>
      </c>
      <c r="AX766" s="15" t="s">
        <v>82</v>
      </c>
      <c r="AY766" s="267" t="s">
        <v>262</v>
      </c>
    </row>
    <row r="767" s="14" customFormat="1">
      <c r="A767" s="14"/>
      <c r="B767" s="246"/>
      <c r="C767" s="247"/>
      <c r="D767" s="237" t="s">
        <v>272</v>
      </c>
      <c r="E767" s="247"/>
      <c r="F767" s="249" t="s">
        <v>823</v>
      </c>
      <c r="G767" s="247"/>
      <c r="H767" s="250">
        <v>27.846</v>
      </c>
      <c r="I767" s="251"/>
      <c r="J767" s="247"/>
      <c r="K767" s="247"/>
      <c r="L767" s="252"/>
      <c r="M767" s="253"/>
      <c r="N767" s="254"/>
      <c r="O767" s="254"/>
      <c r="P767" s="254"/>
      <c r="Q767" s="254"/>
      <c r="R767" s="254"/>
      <c r="S767" s="254"/>
      <c r="T767" s="255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56" t="s">
        <v>272</v>
      </c>
      <c r="AU767" s="256" t="s">
        <v>84</v>
      </c>
      <c r="AV767" s="14" t="s">
        <v>84</v>
      </c>
      <c r="AW767" s="14" t="s">
        <v>4</v>
      </c>
      <c r="AX767" s="14" t="s">
        <v>82</v>
      </c>
      <c r="AY767" s="256" t="s">
        <v>262</v>
      </c>
    </row>
    <row r="768" s="2" customFormat="1" ht="24.15" customHeight="1">
      <c r="A768" s="40"/>
      <c r="B768" s="41"/>
      <c r="C768" s="217" t="s">
        <v>824</v>
      </c>
      <c r="D768" s="217" t="s">
        <v>264</v>
      </c>
      <c r="E768" s="218" t="s">
        <v>825</v>
      </c>
      <c r="F768" s="219" t="s">
        <v>826</v>
      </c>
      <c r="G768" s="220" t="s">
        <v>116</v>
      </c>
      <c r="H768" s="221">
        <v>308</v>
      </c>
      <c r="I768" s="222"/>
      <c r="J768" s="223">
        <f>ROUND(I768*H768,2)</f>
        <v>0</v>
      </c>
      <c r="K768" s="219" t="s">
        <v>267</v>
      </c>
      <c r="L768" s="46"/>
      <c r="M768" s="224" t="s">
        <v>19</v>
      </c>
      <c r="N768" s="225" t="s">
        <v>46</v>
      </c>
      <c r="O768" s="86"/>
      <c r="P768" s="226">
        <f>O768*H768</f>
        <v>0</v>
      </c>
      <c r="Q768" s="226">
        <v>0</v>
      </c>
      <c r="R768" s="226">
        <f>Q768*H768</f>
        <v>0</v>
      </c>
      <c r="S768" s="226">
        <v>0</v>
      </c>
      <c r="T768" s="227">
        <f>S768*H768</f>
        <v>0</v>
      </c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R768" s="228" t="s">
        <v>268</v>
      </c>
      <c r="AT768" s="228" t="s">
        <v>264</v>
      </c>
      <c r="AU768" s="228" t="s">
        <v>84</v>
      </c>
      <c r="AY768" s="19" t="s">
        <v>262</v>
      </c>
      <c r="BE768" s="229">
        <f>IF(N768="základní",J768,0)</f>
        <v>0</v>
      </c>
      <c r="BF768" s="229">
        <f>IF(N768="snížená",J768,0)</f>
        <v>0</v>
      </c>
      <c r="BG768" s="229">
        <f>IF(N768="zákl. přenesená",J768,0)</f>
        <v>0</v>
      </c>
      <c r="BH768" s="229">
        <f>IF(N768="sníž. přenesená",J768,0)</f>
        <v>0</v>
      </c>
      <c r="BI768" s="229">
        <f>IF(N768="nulová",J768,0)</f>
        <v>0</v>
      </c>
      <c r="BJ768" s="19" t="s">
        <v>82</v>
      </c>
      <c r="BK768" s="229">
        <f>ROUND(I768*H768,2)</f>
        <v>0</v>
      </c>
      <c r="BL768" s="19" t="s">
        <v>268</v>
      </c>
      <c r="BM768" s="228" t="s">
        <v>827</v>
      </c>
    </row>
    <row r="769" s="2" customFormat="1">
      <c r="A769" s="40"/>
      <c r="B769" s="41"/>
      <c r="C769" s="42"/>
      <c r="D769" s="230" t="s">
        <v>270</v>
      </c>
      <c r="E769" s="42"/>
      <c r="F769" s="231" t="s">
        <v>828</v>
      </c>
      <c r="G769" s="42"/>
      <c r="H769" s="42"/>
      <c r="I769" s="232"/>
      <c r="J769" s="42"/>
      <c r="K769" s="42"/>
      <c r="L769" s="46"/>
      <c r="M769" s="233"/>
      <c r="N769" s="234"/>
      <c r="O769" s="86"/>
      <c r="P769" s="86"/>
      <c r="Q769" s="86"/>
      <c r="R769" s="86"/>
      <c r="S769" s="86"/>
      <c r="T769" s="87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T769" s="19" t="s">
        <v>270</v>
      </c>
      <c r="AU769" s="19" t="s">
        <v>84</v>
      </c>
    </row>
    <row r="770" s="13" customFormat="1">
      <c r="A770" s="13"/>
      <c r="B770" s="235"/>
      <c r="C770" s="236"/>
      <c r="D770" s="237" t="s">
        <v>272</v>
      </c>
      <c r="E770" s="238" t="s">
        <v>19</v>
      </c>
      <c r="F770" s="239" t="s">
        <v>829</v>
      </c>
      <c r="G770" s="236"/>
      <c r="H770" s="238" t="s">
        <v>19</v>
      </c>
      <c r="I770" s="240"/>
      <c r="J770" s="236"/>
      <c r="K770" s="236"/>
      <c r="L770" s="241"/>
      <c r="M770" s="242"/>
      <c r="N770" s="243"/>
      <c r="O770" s="243"/>
      <c r="P770" s="243"/>
      <c r="Q770" s="243"/>
      <c r="R770" s="243"/>
      <c r="S770" s="243"/>
      <c r="T770" s="244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45" t="s">
        <v>272</v>
      </c>
      <c r="AU770" s="245" t="s">
        <v>84</v>
      </c>
      <c r="AV770" s="13" t="s">
        <v>82</v>
      </c>
      <c r="AW770" s="13" t="s">
        <v>34</v>
      </c>
      <c r="AX770" s="13" t="s">
        <v>75</v>
      </c>
      <c r="AY770" s="245" t="s">
        <v>262</v>
      </c>
    </row>
    <row r="771" s="13" customFormat="1">
      <c r="A771" s="13"/>
      <c r="B771" s="235"/>
      <c r="C771" s="236"/>
      <c r="D771" s="237" t="s">
        <v>272</v>
      </c>
      <c r="E771" s="238" t="s">
        <v>19</v>
      </c>
      <c r="F771" s="239" t="s">
        <v>594</v>
      </c>
      <c r="G771" s="236"/>
      <c r="H771" s="238" t="s">
        <v>19</v>
      </c>
      <c r="I771" s="240"/>
      <c r="J771" s="236"/>
      <c r="K771" s="236"/>
      <c r="L771" s="241"/>
      <c r="M771" s="242"/>
      <c r="N771" s="243"/>
      <c r="O771" s="243"/>
      <c r="P771" s="243"/>
      <c r="Q771" s="243"/>
      <c r="R771" s="243"/>
      <c r="S771" s="243"/>
      <c r="T771" s="244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45" t="s">
        <v>272</v>
      </c>
      <c r="AU771" s="245" t="s">
        <v>84</v>
      </c>
      <c r="AV771" s="13" t="s">
        <v>82</v>
      </c>
      <c r="AW771" s="13" t="s">
        <v>34</v>
      </c>
      <c r="AX771" s="13" t="s">
        <v>75</v>
      </c>
      <c r="AY771" s="245" t="s">
        <v>262</v>
      </c>
    </row>
    <row r="772" s="14" customFormat="1">
      <c r="A772" s="14"/>
      <c r="B772" s="246"/>
      <c r="C772" s="247"/>
      <c r="D772" s="237" t="s">
        <v>272</v>
      </c>
      <c r="E772" s="248" t="s">
        <v>19</v>
      </c>
      <c r="F772" s="249" t="s">
        <v>830</v>
      </c>
      <c r="G772" s="247"/>
      <c r="H772" s="250">
        <v>308</v>
      </c>
      <c r="I772" s="251"/>
      <c r="J772" s="247"/>
      <c r="K772" s="247"/>
      <c r="L772" s="252"/>
      <c r="M772" s="253"/>
      <c r="N772" s="254"/>
      <c r="O772" s="254"/>
      <c r="P772" s="254"/>
      <c r="Q772" s="254"/>
      <c r="R772" s="254"/>
      <c r="S772" s="254"/>
      <c r="T772" s="255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56" t="s">
        <v>272</v>
      </c>
      <c r="AU772" s="256" t="s">
        <v>84</v>
      </c>
      <c r="AV772" s="14" t="s">
        <v>84</v>
      </c>
      <c r="AW772" s="14" t="s">
        <v>34</v>
      </c>
      <c r="AX772" s="14" t="s">
        <v>75</v>
      </c>
      <c r="AY772" s="256" t="s">
        <v>262</v>
      </c>
    </row>
    <row r="773" s="15" customFormat="1">
      <c r="A773" s="15"/>
      <c r="B773" s="257"/>
      <c r="C773" s="258"/>
      <c r="D773" s="237" t="s">
        <v>272</v>
      </c>
      <c r="E773" s="259" t="s">
        <v>161</v>
      </c>
      <c r="F773" s="260" t="s">
        <v>278</v>
      </c>
      <c r="G773" s="258"/>
      <c r="H773" s="261">
        <v>308</v>
      </c>
      <c r="I773" s="262"/>
      <c r="J773" s="258"/>
      <c r="K773" s="258"/>
      <c r="L773" s="263"/>
      <c r="M773" s="264"/>
      <c r="N773" s="265"/>
      <c r="O773" s="265"/>
      <c r="P773" s="265"/>
      <c r="Q773" s="265"/>
      <c r="R773" s="265"/>
      <c r="S773" s="265"/>
      <c r="T773" s="266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T773" s="267" t="s">
        <v>272</v>
      </c>
      <c r="AU773" s="267" t="s">
        <v>84</v>
      </c>
      <c r="AV773" s="15" t="s">
        <v>268</v>
      </c>
      <c r="AW773" s="15" t="s">
        <v>34</v>
      </c>
      <c r="AX773" s="15" t="s">
        <v>82</v>
      </c>
      <c r="AY773" s="267" t="s">
        <v>262</v>
      </c>
    </row>
    <row r="774" s="2" customFormat="1" ht="24.15" customHeight="1">
      <c r="A774" s="40"/>
      <c r="B774" s="41"/>
      <c r="C774" s="217" t="s">
        <v>831</v>
      </c>
      <c r="D774" s="217" t="s">
        <v>264</v>
      </c>
      <c r="E774" s="218" t="s">
        <v>832</v>
      </c>
      <c r="F774" s="219" t="s">
        <v>833</v>
      </c>
      <c r="G774" s="220" t="s">
        <v>116</v>
      </c>
      <c r="H774" s="221">
        <v>18480</v>
      </c>
      <c r="I774" s="222"/>
      <c r="J774" s="223">
        <f>ROUND(I774*H774,2)</f>
        <v>0</v>
      </c>
      <c r="K774" s="219" t="s">
        <v>267</v>
      </c>
      <c r="L774" s="46"/>
      <c r="M774" s="224" t="s">
        <v>19</v>
      </c>
      <c r="N774" s="225" t="s">
        <v>46</v>
      </c>
      <c r="O774" s="86"/>
      <c r="P774" s="226">
        <f>O774*H774</f>
        <v>0</v>
      </c>
      <c r="Q774" s="226">
        <v>0</v>
      </c>
      <c r="R774" s="226">
        <f>Q774*H774</f>
        <v>0</v>
      </c>
      <c r="S774" s="226">
        <v>0</v>
      </c>
      <c r="T774" s="227">
        <f>S774*H774</f>
        <v>0</v>
      </c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R774" s="228" t="s">
        <v>268</v>
      </c>
      <c r="AT774" s="228" t="s">
        <v>264</v>
      </c>
      <c r="AU774" s="228" t="s">
        <v>84</v>
      </c>
      <c r="AY774" s="19" t="s">
        <v>262</v>
      </c>
      <c r="BE774" s="229">
        <f>IF(N774="základní",J774,0)</f>
        <v>0</v>
      </c>
      <c r="BF774" s="229">
        <f>IF(N774="snížená",J774,0)</f>
        <v>0</v>
      </c>
      <c r="BG774" s="229">
        <f>IF(N774="zákl. přenesená",J774,0)</f>
        <v>0</v>
      </c>
      <c r="BH774" s="229">
        <f>IF(N774="sníž. přenesená",J774,0)</f>
        <v>0</v>
      </c>
      <c r="BI774" s="229">
        <f>IF(N774="nulová",J774,0)</f>
        <v>0</v>
      </c>
      <c r="BJ774" s="19" t="s">
        <v>82</v>
      </c>
      <c r="BK774" s="229">
        <f>ROUND(I774*H774,2)</f>
        <v>0</v>
      </c>
      <c r="BL774" s="19" t="s">
        <v>268</v>
      </c>
      <c r="BM774" s="228" t="s">
        <v>834</v>
      </c>
    </row>
    <row r="775" s="2" customFormat="1">
      <c r="A775" s="40"/>
      <c r="B775" s="41"/>
      <c r="C775" s="42"/>
      <c r="D775" s="230" t="s">
        <v>270</v>
      </c>
      <c r="E775" s="42"/>
      <c r="F775" s="231" t="s">
        <v>835</v>
      </c>
      <c r="G775" s="42"/>
      <c r="H775" s="42"/>
      <c r="I775" s="232"/>
      <c r="J775" s="42"/>
      <c r="K775" s="42"/>
      <c r="L775" s="46"/>
      <c r="M775" s="233"/>
      <c r="N775" s="234"/>
      <c r="O775" s="86"/>
      <c r="P775" s="86"/>
      <c r="Q775" s="86"/>
      <c r="R775" s="86"/>
      <c r="S775" s="86"/>
      <c r="T775" s="87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T775" s="19" t="s">
        <v>270</v>
      </c>
      <c r="AU775" s="19" t="s">
        <v>84</v>
      </c>
    </row>
    <row r="776" s="14" customFormat="1">
      <c r="A776" s="14"/>
      <c r="B776" s="246"/>
      <c r="C776" s="247"/>
      <c r="D776" s="237" t="s">
        <v>272</v>
      </c>
      <c r="E776" s="248" t="s">
        <v>19</v>
      </c>
      <c r="F776" s="249" t="s">
        <v>836</v>
      </c>
      <c r="G776" s="247"/>
      <c r="H776" s="250">
        <v>18480</v>
      </c>
      <c r="I776" s="251"/>
      <c r="J776" s="247"/>
      <c r="K776" s="247"/>
      <c r="L776" s="252"/>
      <c r="M776" s="253"/>
      <c r="N776" s="254"/>
      <c r="O776" s="254"/>
      <c r="P776" s="254"/>
      <c r="Q776" s="254"/>
      <c r="R776" s="254"/>
      <c r="S776" s="254"/>
      <c r="T776" s="255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56" t="s">
        <v>272</v>
      </c>
      <c r="AU776" s="256" t="s">
        <v>84</v>
      </c>
      <c r="AV776" s="14" t="s">
        <v>84</v>
      </c>
      <c r="AW776" s="14" t="s">
        <v>34</v>
      </c>
      <c r="AX776" s="14" t="s">
        <v>75</v>
      </c>
      <c r="AY776" s="256" t="s">
        <v>262</v>
      </c>
    </row>
    <row r="777" s="15" customFormat="1">
      <c r="A777" s="15"/>
      <c r="B777" s="257"/>
      <c r="C777" s="258"/>
      <c r="D777" s="237" t="s">
        <v>272</v>
      </c>
      <c r="E777" s="259" t="s">
        <v>19</v>
      </c>
      <c r="F777" s="260" t="s">
        <v>278</v>
      </c>
      <c r="G777" s="258"/>
      <c r="H777" s="261">
        <v>18480</v>
      </c>
      <c r="I777" s="262"/>
      <c r="J777" s="258"/>
      <c r="K777" s="258"/>
      <c r="L777" s="263"/>
      <c r="M777" s="264"/>
      <c r="N777" s="265"/>
      <c r="O777" s="265"/>
      <c r="P777" s="265"/>
      <c r="Q777" s="265"/>
      <c r="R777" s="265"/>
      <c r="S777" s="265"/>
      <c r="T777" s="266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T777" s="267" t="s">
        <v>272</v>
      </c>
      <c r="AU777" s="267" t="s">
        <v>84</v>
      </c>
      <c r="AV777" s="15" t="s">
        <v>268</v>
      </c>
      <c r="AW777" s="15" t="s">
        <v>34</v>
      </c>
      <c r="AX777" s="15" t="s">
        <v>82</v>
      </c>
      <c r="AY777" s="267" t="s">
        <v>262</v>
      </c>
    </row>
    <row r="778" s="2" customFormat="1" ht="24.15" customHeight="1">
      <c r="A778" s="40"/>
      <c r="B778" s="41"/>
      <c r="C778" s="217" t="s">
        <v>837</v>
      </c>
      <c r="D778" s="217" t="s">
        <v>264</v>
      </c>
      <c r="E778" s="218" t="s">
        <v>838</v>
      </c>
      <c r="F778" s="219" t="s">
        <v>839</v>
      </c>
      <c r="G778" s="220" t="s">
        <v>116</v>
      </c>
      <c r="H778" s="221">
        <v>308</v>
      </c>
      <c r="I778" s="222"/>
      <c r="J778" s="223">
        <f>ROUND(I778*H778,2)</f>
        <v>0</v>
      </c>
      <c r="K778" s="219" t="s">
        <v>267</v>
      </c>
      <c r="L778" s="46"/>
      <c r="M778" s="224" t="s">
        <v>19</v>
      </c>
      <c r="N778" s="225" t="s">
        <v>46</v>
      </c>
      <c r="O778" s="86"/>
      <c r="P778" s="226">
        <f>O778*H778</f>
        <v>0</v>
      </c>
      <c r="Q778" s="226">
        <v>0</v>
      </c>
      <c r="R778" s="226">
        <f>Q778*H778</f>
        <v>0</v>
      </c>
      <c r="S778" s="226">
        <v>0</v>
      </c>
      <c r="T778" s="227">
        <f>S778*H778</f>
        <v>0</v>
      </c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R778" s="228" t="s">
        <v>268</v>
      </c>
      <c r="AT778" s="228" t="s">
        <v>264</v>
      </c>
      <c r="AU778" s="228" t="s">
        <v>84</v>
      </c>
      <c r="AY778" s="19" t="s">
        <v>262</v>
      </c>
      <c r="BE778" s="229">
        <f>IF(N778="základní",J778,0)</f>
        <v>0</v>
      </c>
      <c r="BF778" s="229">
        <f>IF(N778="snížená",J778,0)</f>
        <v>0</v>
      </c>
      <c r="BG778" s="229">
        <f>IF(N778="zákl. přenesená",J778,0)</f>
        <v>0</v>
      </c>
      <c r="BH778" s="229">
        <f>IF(N778="sníž. přenesená",J778,0)</f>
        <v>0</v>
      </c>
      <c r="BI778" s="229">
        <f>IF(N778="nulová",J778,0)</f>
        <v>0</v>
      </c>
      <c r="BJ778" s="19" t="s">
        <v>82</v>
      </c>
      <c r="BK778" s="229">
        <f>ROUND(I778*H778,2)</f>
        <v>0</v>
      </c>
      <c r="BL778" s="19" t="s">
        <v>268</v>
      </c>
      <c r="BM778" s="228" t="s">
        <v>840</v>
      </c>
    </row>
    <row r="779" s="2" customFormat="1">
      <c r="A779" s="40"/>
      <c r="B779" s="41"/>
      <c r="C779" s="42"/>
      <c r="D779" s="230" t="s">
        <v>270</v>
      </c>
      <c r="E779" s="42"/>
      <c r="F779" s="231" t="s">
        <v>841</v>
      </c>
      <c r="G779" s="42"/>
      <c r="H779" s="42"/>
      <c r="I779" s="232"/>
      <c r="J779" s="42"/>
      <c r="K779" s="42"/>
      <c r="L779" s="46"/>
      <c r="M779" s="233"/>
      <c r="N779" s="234"/>
      <c r="O779" s="86"/>
      <c r="P779" s="86"/>
      <c r="Q779" s="86"/>
      <c r="R779" s="86"/>
      <c r="S779" s="86"/>
      <c r="T779" s="87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T779" s="19" t="s">
        <v>270</v>
      </c>
      <c r="AU779" s="19" t="s">
        <v>84</v>
      </c>
    </row>
    <row r="780" s="14" customFormat="1">
      <c r="A780" s="14"/>
      <c r="B780" s="246"/>
      <c r="C780" s="247"/>
      <c r="D780" s="237" t="s">
        <v>272</v>
      </c>
      <c r="E780" s="248" t="s">
        <v>19</v>
      </c>
      <c r="F780" s="249" t="s">
        <v>161</v>
      </c>
      <c r="G780" s="247"/>
      <c r="H780" s="250">
        <v>308</v>
      </c>
      <c r="I780" s="251"/>
      <c r="J780" s="247"/>
      <c r="K780" s="247"/>
      <c r="L780" s="252"/>
      <c r="M780" s="253"/>
      <c r="N780" s="254"/>
      <c r="O780" s="254"/>
      <c r="P780" s="254"/>
      <c r="Q780" s="254"/>
      <c r="R780" s="254"/>
      <c r="S780" s="254"/>
      <c r="T780" s="255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56" t="s">
        <v>272</v>
      </c>
      <c r="AU780" s="256" t="s">
        <v>84</v>
      </c>
      <c r="AV780" s="14" t="s">
        <v>84</v>
      </c>
      <c r="AW780" s="14" t="s">
        <v>34</v>
      </c>
      <c r="AX780" s="14" t="s">
        <v>75</v>
      </c>
      <c r="AY780" s="256" t="s">
        <v>262</v>
      </c>
    </row>
    <row r="781" s="15" customFormat="1">
      <c r="A781" s="15"/>
      <c r="B781" s="257"/>
      <c r="C781" s="258"/>
      <c r="D781" s="237" t="s">
        <v>272</v>
      </c>
      <c r="E781" s="259" t="s">
        <v>19</v>
      </c>
      <c r="F781" s="260" t="s">
        <v>278</v>
      </c>
      <c r="G781" s="258"/>
      <c r="H781" s="261">
        <v>308</v>
      </c>
      <c r="I781" s="262"/>
      <c r="J781" s="258"/>
      <c r="K781" s="258"/>
      <c r="L781" s="263"/>
      <c r="M781" s="264"/>
      <c r="N781" s="265"/>
      <c r="O781" s="265"/>
      <c r="P781" s="265"/>
      <c r="Q781" s="265"/>
      <c r="R781" s="265"/>
      <c r="S781" s="265"/>
      <c r="T781" s="266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T781" s="267" t="s">
        <v>272</v>
      </c>
      <c r="AU781" s="267" t="s">
        <v>84</v>
      </c>
      <c r="AV781" s="15" t="s">
        <v>268</v>
      </c>
      <c r="AW781" s="15" t="s">
        <v>34</v>
      </c>
      <c r="AX781" s="15" t="s">
        <v>82</v>
      </c>
      <c r="AY781" s="267" t="s">
        <v>262</v>
      </c>
    </row>
    <row r="782" s="2" customFormat="1" ht="16.5" customHeight="1">
      <c r="A782" s="40"/>
      <c r="B782" s="41"/>
      <c r="C782" s="217" t="s">
        <v>842</v>
      </c>
      <c r="D782" s="217" t="s">
        <v>264</v>
      </c>
      <c r="E782" s="218" t="s">
        <v>843</v>
      </c>
      <c r="F782" s="219" t="s">
        <v>844</v>
      </c>
      <c r="G782" s="220" t="s">
        <v>845</v>
      </c>
      <c r="H782" s="221">
        <v>1</v>
      </c>
      <c r="I782" s="222"/>
      <c r="J782" s="223">
        <f>ROUND(I782*H782,2)</f>
        <v>0</v>
      </c>
      <c r="K782" s="219" t="s">
        <v>19</v>
      </c>
      <c r="L782" s="46"/>
      <c r="M782" s="224" t="s">
        <v>19</v>
      </c>
      <c r="N782" s="225" t="s">
        <v>46</v>
      </c>
      <c r="O782" s="86"/>
      <c r="P782" s="226">
        <f>O782*H782</f>
        <v>0</v>
      </c>
      <c r="Q782" s="226">
        <v>0</v>
      </c>
      <c r="R782" s="226">
        <f>Q782*H782</f>
        <v>0</v>
      </c>
      <c r="S782" s="226">
        <v>0</v>
      </c>
      <c r="T782" s="227">
        <f>S782*H782</f>
        <v>0</v>
      </c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R782" s="228" t="s">
        <v>268</v>
      </c>
      <c r="AT782" s="228" t="s">
        <v>264</v>
      </c>
      <c r="AU782" s="228" t="s">
        <v>84</v>
      </c>
      <c r="AY782" s="19" t="s">
        <v>262</v>
      </c>
      <c r="BE782" s="229">
        <f>IF(N782="základní",J782,0)</f>
        <v>0</v>
      </c>
      <c r="BF782" s="229">
        <f>IF(N782="snížená",J782,0)</f>
        <v>0</v>
      </c>
      <c r="BG782" s="229">
        <f>IF(N782="zákl. přenesená",J782,0)</f>
        <v>0</v>
      </c>
      <c r="BH782" s="229">
        <f>IF(N782="sníž. přenesená",J782,0)</f>
        <v>0</v>
      </c>
      <c r="BI782" s="229">
        <f>IF(N782="nulová",J782,0)</f>
        <v>0</v>
      </c>
      <c r="BJ782" s="19" t="s">
        <v>82</v>
      </c>
      <c r="BK782" s="229">
        <f>ROUND(I782*H782,2)</f>
        <v>0</v>
      </c>
      <c r="BL782" s="19" t="s">
        <v>268</v>
      </c>
      <c r="BM782" s="228" t="s">
        <v>846</v>
      </c>
    </row>
    <row r="783" s="2" customFormat="1" ht="16.5" customHeight="1">
      <c r="A783" s="40"/>
      <c r="B783" s="41"/>
      <c r="C783" s="217" t="s">
        <v>847</v>
      </c>
      <c r="D783" s="217" t="s">
        <v>264</v>
      </c>
      <c r="E783" s="218" t="s">
        <v>848</v>
      </c>
      <c r="F783" s="219" t="s">
        <v>849</v>
      </c>
      <c r="G783" s="220" t="s">
        <v>116</v>
      </c>
      <c r="H783" s="221">
        <v>308</v>
      </c>
      <c r="I783" s="222"/>
      <c r="J783" s="223">
        <f>ROUND(I783*H783,2)</f>
        <v>0</v>
      </c>
      <c r="K783" s="219" t="s">
        <v>267</v>
      </c>
      <c r="L783" s="46"/>
      <c r="M783" s="224" t="s">
        <v>19</v>
      </c>
      <c r="N783" s="225" t="s">
        <v>46</v>
      </c>
      <c r="O783" s="86"/>
      <c r="P783" s="226">
        <f>O783*H783</f>
        <v>0</v>
      </c>
      <c r="Q783" s="226">
        <v>0</v>
      </c>
      <c r="R783" s="226">
        <f>Q783*H783</f>
        <v>0</v>
      </c>
      <c r="S783" s="226">
        <v>0</v>
      </c>
      <c r="T783" s="227">
        <f>S783*H783</f>
        <v>0</v>
      </c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R783" s="228" t="s">
        <v>268</v>
      </c>
      <c r="AT783" s="228" t="s">
        <v>264</v>
      </c>
      <c r="AU783" s="228" t="s">
        <v>84</v>
      </c>
      <c r="AY783" s="19" t="s">
        <v>262</v>
      </c>
      <c r="BE783" s="229">
        <f>IF(N783="základní",J783,0)</f>
        <v>0</v>
      </c>
      <c r="BF783" s="229">
        <f>IF(N783="snížená",J783,0)</f>
        <v>0</v>
      </c>
      <c r="BG783" s="229">
        <f>IF(N783="zákl. přenesená",J783,0)</f>
        <v>0</v>
      </c>
      <c r="BH783" s="229">
        <f>IF(N783="sníž. přenesená",J783,0)</f>
        <v>0</v>
      </c>
      <c r="BI783" s="229">
        <f>IF(N783="nulová",J783,0)</f>
        <v>0</v>
      </c>
      <c r="BJ783" s="19" t="s">
        <v>82</v>
      </c>
      <c r="BK783" s="229">
        <f>ROUND(I783*H783,2)</f>
        <v>0</v>
      </c>
      <c r="BL783" s="19" t="s">
        <v>268</v>
      </c>
      <c r="BM783" s="228" t="s">
        <v>850</v>
      </c>
    </row>
    <row r="784" s="2" customFormat="1">
      <c r="A784" s="40"/>
      <c r="B784" s="41"/>
      <c r="C784" s="42"/>
      <c r="D784" s="230" t="s">
        <v>270</v>
      </c>
      <c r="E784" s="42"/>
      <c r="F784" s="231" t="s">
        <v>851</v>
      </c>
      <c r="G784" s="42"/>
      <c r="H784" s="42"/>
      <c r="I784" s="232"/>
      <c r="J784" s="42"/>
      <c r="K784" s="42"/>
      <c r="L784" s="46"/>
      <c r="M784" s="233"/>
      <c r="N784" s="234"/>
      <c r="O784" s="86"/>
      <c r="P784" s="86"/>
      <c r="Q784" s="86"/>
      <c r="R784" s="86"/>
      <c r="S784" s="86"/>
      <c r="T784" s="87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T784" s="19" t="s">
        <v>270</v>
      </c>
      <c r="AU784" s="19" t="s">
        <v>84</v>
      </c>
    </row>
    <row r="785" s="14" customFormat="1">
      <c r="A785" s="14"/>
      <c r="B785" s="246"/>
      <c r="C785" s="247"/>
      <c r="D785" s="237" t="s">
        <v>272</v>
      </c>
      <c r="E785" s="248" t="s">
        <v>19</v>
      </c>
      <c r="F785" s="249" t="s">
        <v>161</v>
      </c>
      <c r="G785" s="247"/>
      <c r="H785" s="250">
        <v>308</v>
      </c>
      <c r="I785" s="251"/>
      <c r="J785" s="247"/>
      <c r="K785" s="247"/>
      <c r="L785" s="252"/>
      <c r="M785" s="253"/>
      <c r="N785" s="254"/>
      <c r="O785" s="254"/>
      <c r="P785" s="254"/>
      <c r="Q785" s="254"/>
      <c r="R785" s="254"/>
      <c r="S785" s="254"/>
      <c r="T785" s="255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56" t="s">
        <v>272</v>
      </c>
      <c r="AU785" s="256" t="s">
        <v>84</v>
      </c>
      <c r="AV785" s="14" t="s">
        <v>84</v>
      </c>
      <c r="AW785" s="14" t="s">
        <v>34</v>
      </c>
      <c r="AX785" s="14" t="s">
        <v>75</v>
      </c>
      <c r="AY785" s="256" t="s">
        <v>262</v>
      </c>
    </row>
    <row r="786" s="15" customFormat="1">
      <c r="A786" s="15"/>
      <c r="B786" s="257"/>
      <c r="C786" s="258"/>
      <c r="D786" s="237" t="s">
        <v>272</v>
      </c>
      <c r="E786" s="259" t="s">
        <v>19</v>
      </c>
      <c r="F786" s="260" t="s">
        <v>278</v>
      </c>
      <c r="G786" s="258"/>
      <c r="H786" s="261">
        <v>308</v>
      </c>
      <c r="I786" s="262"/>
      <c r="J786" s="258"/>
      <c r="K786" s="258"/>
      <c r="L786" s="263"/>
      <c r="M786" s="264"/>
      <c r="N786" s="265"/>
      <c r="O786" s="265"/>
      <c r="P786" s="265"/>
      <c r="Q786" s="265"/>
      <c r="R786" s="265"/>
      <c r="S786" s="265"/>
      <c r="T786" s="266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T786" s="267" t="s">
        <v>272</v>
      </c>
      <c r="AU786" s="267" t="s">
        <v>84</v>
      </c>
      <c r="AV786" s="15" t="s">
        <v>268</v>
      </c>
      <c r="AW786" s="15" t="s">
        <v>34</v>
      </c>
      <c r="AX786" s="15" t="s">
        <v>82</v>
      </c>
      <c r="AY786" s="267" t="s">
        <v>262</v>
      </c>
    </row>
    <row r="787" s="2" customFormat="1" ht="16.5" customHeight="1">
      <c r="A787" s="40"/>
      <c r="B787" s="41"/>
      <c r="C787" s="217" t="s">
        <v>852</v>
      </c>
      <c r="D787" s="217" t="s">
        <v>264</v>
      </c>
      <c r="E787" s="218" t="s">
        <v>853</v>
      </c>
      <c r="F787" s="219" t="s">
        <v>854</v>
      </c>
      <c r="G787" s="220" t="s">
        <v>116</v>
      </c>
      <c r="H787" s="221">
        <v>18480</v>
      </c>
      <c r="I787" s="222"/>
      <c r="J787" s="223">
        <f>ROUND(I787*H787,2)</f>
        <v>0</v>
      </c>
      <c r="K787" s="219" t="s">
        <v>267</v>
      </c>
      <c r="L787" s="46"/>
      <c r="M787" s="224" t="s">
        <v>19</v>
      </c>
      <c r="N787" s="225" t="s">
        <v>46</v>
      </c>
      <c r="O787" s="86"/>
      <c r="P787" s="226">
        <f>O787*H787</f>
        <v>0</v>
      </c>
      <c r="Q787" s="226">
        <v>0</v>
      </c>
      <c r="R787" s="226">
        <f>Q787*H787</f>
        <v>0</v>
      </c>
      <c r="S787" s="226">
        <v>0</v>
      </c>
      <c r="T787" s="227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28" t="s">
        <v>268</v>
      </c>
      <c r="AT787" s="228" t="s">
        <v>264</v>
      </c>
      <c r="AU787" s="228" t="s">
        <v>84</v>
      </c>
      <c r="AY787" s="19" t="s">
        <v>262</v>
      </c>
      <c r="BE787" s="229">
        <f>IF(N787="základní",J787,0)</f>
        <v>0</v>
      </c>
      <c r="BF787" s="229">
        <f>IF(N787="snížená",J787,0)</f>
        <v>0</v>
      </c>
      <c r="BG787" s="229">
        <f>IF(N787="zákl. přenesená",J787,0)</f>
        <v>0</v>
      </c>
      <c r="BH787" s="229">
        <f>IF(N787="sníž. přenesená",J787,0)</f>
        <v>0</v>
      </c>
      <c r="BI787" s="229">
        <f>IF(N787="nulová",J787,0)</f>
        <v>0</v>
      </c>
      <c r="BJ787" s="19" t="s">
        <v>82</v>
      </c>
      <c r="BK787" s="229">
        <f>ROUND(I787*H787,2)</f>
        <v>0</v>
      </c>
      <c r="BL787" s="19" t="s">
        <v>268</v>
      </c>
      <c r="BM787" s="228" t="s">
        <v>855</v>
      </c>
    </row>
    <row r="788" s="2" customFormat="1">
      <c r="A788" s="40"/>
      <c r="B788" s="41"/>
      <c r="C788" s="42"/>
      <c r="D788" s="230" t="s">
        <v>270</v>
      </c>
      <c r="E788" s="42"/>
      <c r="F788" s="231" t="s">
        <v>856</v>
      </c>
      <c r="G788" s="42"/>
      <c r="H788" s="42"/>
      <c r="I788" s="232"/>
      <c r="J788" s="42"/>
      <c r="K788" s="42"/>
      <c r="L788" s="46"/>
      <c r="M788" s="233"/>
      <c r="N788" s="234"/>
      <c r="O788" s="86"/>
      <c r="P788" s="86"/>
      <c r="Q788" s="86"/>
      <c r="R788" s="86"/>
      <c r="S788" s="86"/>
      <c r="T788" s="87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T788" s="19" t="s">
        <v>270</v>
      </c>
      <c r="AU788" s="19" t="s">
        <v>84</v>
      </c>
    </row>
    <row r="789" s="14" customFormat="1">
      <c r="A789" s="14"/>
      <c r="B789" s="246"/>
      <c r="C789" s="247"/>
      <c r="D789" s="237" t="s">
        <v>272</v>
      </c>
      <c r="E789" s="248" t="s">
        <v>19</v>
      </c>
      <c r="F789" s="249" t="s">
        <v>836</v>
      </c>
      <c r="G789" s="247"/>
      <c r="H789" s="250">
        <v>18480</v>
      </c>
      <c r="I789" s="251"/>
      <c r="J789" s="247"/>
      <c r="K789" s="247"/>
      <c r="L789" s="252"/>
      <c r="M789" s="253"/>
      <c r="N789" s="254"/>
      <c r="O789" s="254"/>
      <c r="P789" s="254"/>
      <c r="Q789" s="254"/>
      <c r="R789" s="254"/>
      <c r="S789" s="254"/>
      <c r="T789" s="255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56" t="s">
        <v>272</v>
      </c>
      <c r="AU789" s="256" t="s">
        <v>84</v>
      </c>
      <c r="AV789" s="14" t="s">
        <v>84</v>
      </c>
      <c r="AW789" s="14" t="s">
        <v>34</v>
      </c>
      <c r="AX789" s="14" t="s">
        <v>75</v>
      </c>
      <c r="AY789" s="256" t="s">
        <v>262</v>
      </c>
    </row>
    <row r="790" s="15" customFormat="1">
      <c r="A790" s="15"/>
      <c r="B790" s="257"/>
      <c r="C790" s="258"/>
      <c r="D790" s="237" t="s">
        <v>272</v>
      </c>
      <c r="E790" s="259" t="s">
        <v>19</v>
      </c>
      <c r="F790" s="260" t="s">
        <v>278</v>
      </c>
      <c r="G790" s="258"/>
      <c r="H790" s="261">
        <v>18480</v>
      </c>
      <c r="I790" s="262"/>
      <c r="J790" s="258"/>
      <c r="K790" s="258"/>
      <c r="L790" s="263"/>
      <c r="M790" s="264"/>
      <c r="N790" s="265"/>
      <c r="O790" s="265"/>
      <c r="P790" s="265"/>
      <c r="Q790" s="265"/>
      <c r="R790" s="265"/>
      <c r="S790" s="265"/>
      <c r="T790" s="266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T790" s="267" t="s">
        <v>272</v>
      </c>
      <c r="AU790" s="267" t="s">
        <v>84</v>
      </c>
      <c r="AV790" s="15" t="s">
        <v>268</v>
      </c>
      <c r="AW790" s="15" t="s">
        <v>34</v>
      </c>
      <c r="AX790" s="15" t="s">
        <v>82</v>
      </c>
      <c r="AY790" s="267" t="s">
        <v>262</v>
      </c>
    </row>
    <row r="791" s="2" customFormat="1" ht="16.5" customHeight="1">
      <c r="A791" s="40"/>
      <c r="B791" s="41"/>
      <c r="C791" s="217" t="s">
        <v>857</v>
      </c>
      <c r="D791" s="217" t="s">
        <v>264</v>
      </c>
      <c r="E791" s="218" t="s">
        <v>858</v>
      </c>
      <c r="F791" s="219" t="s">
        <v>859</v>
      </c>
      <c r="G791" s="220" t="s">
        <v>116</v>
      </c>
      <c r="H791" s="221">
        <v>308</v>
      </c>
      <c r="I791" s="222"/>
      <c r="J791" s="223">
        <f>ROUND(I791*H791,2)</f>
        <v>0</v>
      </c>
      <c r="K791" s="219" t="s">
        <v>267</v>
      </c>
      <c r="L791" s="46"/>
      <c r="M791" s="224" t="s">
        <v>19</v>
      </c>
      <c r="N791" s="225" t="s">
        <v>46</v>
      </c>
      <c r="O791" s="86"/>
      <c r="P791" s="226">
        <f>O791*H791</f>
        <v>0</v>
      </c>
      <c r="Q791" s="226">
        <v>0</v>
      </c>
      <c r="R791" s="226">
        <f>Q791*H791</f>
        <v>0</v>
      </c>
      <c r="S791" s="226">
        <v>0</v>
      </c>
      <c r="T791" s="227">
        <f>S791*H791</f>
        <v>0</v>
      </c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R791" s="228" t="s">
        <v>268</v>
      </c>
      <c r="AT791" s="228" t="s">
        <v>264</v>
      </c>
      <c r="AU791" s="228" t="s">
        <v>84</v>
      </c>
      <c r="AY791" s="19" t="s">
        <v>262</v>
      </c>
      <c r="BE791" s="229">
        <f>IF(N791="základní",J791,0)</f>
        <v>0</v>
      </c>
      <c r="BF791" s="229">
        <f>IF(N791="snížená",J791,0)</f>
        <v>0</v>
      </c>
      <c r="BG791" s="229">
        <f>IF(N791="zákl. přenesená",J791,0)</f>
        <v>0</v>
      </c>
      <c r="BH791" s="229">
        <f>IF(N791="sníž. přenesená",J791,0)</f>
        <v>0</v>
      </c>
      <c r="BI791" s="229">
        <f>IF(N791="nulová",J791,0)</f>
        <v>0</v>
      </c>
      <c r="BJ791" s="19" t="s">
        <v>82</v>
      </c>
      <c r="BK791" s="229">
        <f>ROUND(I791*H791,2)</f>
        <v>0</v>
      </c>
      <c r="BL791" s="19" t="s">
        <v>268</v>
      </c>
      <c r="BM791" s="228" t="s">
        <v>860</v>
      </c>
    </row>
    <row r="792" s="2" customFormat="1">
      <c r="A792" s="40"/>
      <c r="B792" s="41"/>
      <c r="C792" s="42"/>
      <c r="D792" s="230" t="s">
        <v>270</v>
      </c>
      <c r="E792" s="42"/>
      <c r="F792" s="231" t="s">
        <v>861</v>
      </c>
      <c r="G792" s="42"/>
      <c r="H792" s="42"/>
      <c r="I792" s="232"/>
      <c r="J792" s="42"/>
      <c r="K792" s="42"/>
      <c r="L792" s="46"/>
      <c r="M792" s="233"/>
      <c r="N792" s="234"/>
      <c r="O792" s="86"/>
      <c r="P792" s="86"/>
      <c r="Q792" s="86"/>
      <c r="R792" s="86"/>
      <c r="S792" s="86"/>
      <c r="T792" s="87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T792" s="19" t="s">
        <v>270</v>
      </c>
      <c r="AU792" s="19" t="s">
        <v>84</v>
      </c>
    </row>
    <row r="793" s="14" customFormat="1">
      <c r="A793" s="14"/>
      <c r="B793" s="246"/>
      <c r="C793" s="247"/>
      <c r="D793" s="237" t="s">
        <v>272</v>
      </c>
      <c r="E793" s="248" t="s">
        <v>19</v>
      </c>
      <c r="F793" s="249" t="s">
        <v>161</v>
      </c>
      <c r="G793" s="247"/>
      <c r="H793" s="250">
        <v>308</v>
      </c>
      <c r="I793" s="251"/>
      <c r="J793" s="247"/>
      <c r="K793" s="247"/>
      <c r="L793" s="252"/>
      <c r="M793" s="253"/>
      <c r="N793" s="254"/>
      <c r="O793" s="254"/>
      <c r="P793" s="254"/>
      <c r="Q793" s="254"/>
      <c r="R793" s="254"/>
      <c r="S793" s="254"/>
      <c r="T793" s="255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56" t="s">
        <v>272</v>
      </c>
      <c r="AU793" s="256" t="s">
        <v>84</v>
      </c>
      <c r="AV793" s="14" t="s">
        <v>84</v>
      </c>
      <c r="AW793" s="14" t="s">
        <v>34</v>
      </c>
      <c r="AX793" s="14" t="s">
        <v>75</v>
      </c>
      <c r="AY793" s="256" t="s">
        <v>262</v>
      </c>
    </row>
    <row r="794" s="15" customFormat="1">
      <c r="A794" s="15"/>
      <c r="B794" s="257"/>
      <c r="C794" s="258"/>
      <c r="D794" s="237" t="s">
        <v>272</v>
      </c>
      <c r="E794" s="259" t="s">
        <v>19</v>
      </c>
      <c r="F794" s="260" t="s">
        <v>278</v>
      </c>
      <c r="G794" s="258"/>
      <c r="H794" s="261">
        <v>308</v>
      </c>
      <c r="I794" s="262"/>
      <c r="J794" s="258"/>
      <c r="K794" s="258"/>
      <c r="L794" s="263"/>
      <c r="M794" s="264"/>
      <c r="N794" s="265"/>
      <c r="O794" s="265"/>
      <c r="P794" s="265"/>
      <c r="Q794" s="265"/>
      <c r="R794" s="265"/>
      <c r="S794" s="265"/>
      <c r="T794" s="266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T794" s="267" t="s">
        <v>272</v>
      </c>
      <c r="AU794" s="267" t="s">
        <v>84</v>
      </c>
      <c r="AV794" s="15" t="s">
        <v>268</v>
      </c>
      <c r="AW794" s="15" t="s">
        <v>34</v>
      </c>
      <c r="AX794" s="15" t="s">
        <v>82</v>
      </c>
      <c r="AY794" s="267" t="s">
        <v>262</v>
      </c>
    </row>
    <row r="795" s="2" customFormat="1" ht="24.15" customHeight="1">
      <c r="A795" s="40"/>
      <c r="B795" s="41"/>
      <c r="C795" s="217" t="s">
        <v>862</v>
      </c>
      <c r="D795" s="217" t="s">
        <v>264</v>
      </c>
      <c r="E795" s="218" t="s">
        <v>863</v>
      </c>
      <c r="F795" s="219" t="s">
        <v>864</v>
      </c>
      <c r="G795" s="220" t="s">
        <v>116</v>
      </c>
      <c r="H795" s="221">
        <v>186.30000000000001</v>
      </c>
      <c r="I795" s="222"/>
      <c r="J795" s="223">
        <f>ROUND(I795*H795,2)</f>
        <v>0</v>
      </c>
      <c r="K795" s="219" t="s">
        <v>267</v>
      </c>
      <c r="L795" s="46"/>
      <c r="M795" s="224" t="s">
        <v>19</v>
      </c>
      <c r="N795" s="225" t="s">
        <v>46</v>
      </c>
      <c r="O795" s="86"/>
      <c r="P795" s="226">
        <f>O795*H795</f>
        <v>0</v>
      </c>
      <c r="Q795" s="226">
        <v>0.00012999999999999999</v>
      </c>
      <c r="R795" s="226">
        <f>Q795*H795</f>
        <v>0.024219000000000001</v>
      </c>
      <c r="S795" s="226">
        <v>0</v>
      </c>
      <c r="T795" s="227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28" t="s">
        <v>268</v>
      </c>
      <c r="AT795" s="228" t="s">
        <v>264</v>
      </c>
      <c r="AU795" s="228" t="s">
        <v>84</v>
      </c>
      <c r="AY795" s="19" t="s">
        <v>262</v>
      </c>
      <c r="BE795" s="229">
        <f>IF(N795="základní",J795,0)</f>
        <v>0</v>
      </c>
      <c r="BF795" s="229">
        <f>IF(N795="snížená",J795,0)</f>
        <v>0</v>
      </c>
      <c r="BG795" s="229">
        <f>IF(N795="zákl. přenesená",J795,0)</f>
        <v>0</v>
      </c>
      <c r="BH795" s="229">
        <f>IF(N795="sníž. přenesená",J795,0)</f>
        <v>0</v>
      </c>
      <c r="BI795" s="229">
        <f>IF(N795="nulová",J795,0)</f>
        <v>0</v>
      </c>
      <c r="BJ795" s="19" t="s">
        <v>82</v>
      </c>
      <c r="BK795" s="229">
        <f>ROUND(I795*H795,2)</f>
        <v>0</v>
      </c>
      <c r="BL795" s="19" t="s">
        <v>268</v>
      </c>
      <c r="BM795" s="228" t="s">
        <v>865</v>
      </c>
    </row>
    <row r="796" s="2" customFormat="1">
      <c r="A796" s="40"/>
      <c r="B796" s="41"/>
      <c r="C796" s="42"/>
      <c r="D796" s="230" t="s">
        <v>270</v>
      </c>
      <c r="E796" s="42"/>
      <c r="F796" s="231" t="s">
        <v>866</v>
      </c>
      <c r="G796" s="42"/>
      <c r="H796" s="42"/>
      <c r="I796" s="232"/>
      <c r="J796" s="42"/>
      <c r="K796" s="42"/>
      <c r="L796" s="46"/>
      <c r="M796" s="233"/>
      <c r="N796" s="234"/>
      <c r="O796" s="86"/>
      <c r="P796" s="86"/>
      <c r="Q796" s="86"/>
      <c r="R796" s="86"/>
      <c r="S796" s="86"/>
      <c r="T796" s="87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T796" s="19" t="s">
        <v>270</v>
      </c>
      <c r="AU796" s="19" t="s">
        <v>84</v>
      </c>
    </row>
    <row r="797" s="13" customFormat="1">
      <c r="A797" s="13"/>
      <c r="B797" s="235"/>
      <c r="C797" s="236"/>
      <c r="D797" s="237" t="s">
        <v>272</v>
      </c>
      <c r="E797" s="238" t="s">
        <v>19</v>
      </c>
      <c r="F797" s="239" t="s">
        <v>404</v>
      </c>
      <c r="G797" s="236"/>
      <c r="H797" s="238" t="s">
        <v>19</v>
      </c>
      <c r="I797" s="240"/>
      <c r="J797" s="236"/>
      <c r="K797" s="236"/>
      <c r="L797" s="241"/>
      <c r="M797" s="242"/>
      <c r="N797" s="243"/>
      <c r="O797" s="243"/>
      <c r="P797" s="243"/>
      <c r="Q797" s="243"/>
      <c r="R797" s="243"/>
      <c r="S797" s="243"/>
      <c r="T797" s="244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45" t="s">
        <v>272</v>
      </c>
      <c r="AU797" s="245" t="s">
        <v>84</v>
      </c>
      <c r="AV797" s="13" t="s">
        <v>82</v>
      </c>
      <c r="AW797" s="13" t="s">
        <v>34</v>
      </c>
      <c r="AX797" s="13" t="s">
        <v>75</v>
      </c>
      <c r="AY797" s="245" t="s">
        <v>262</v>
      </c>
    </row>
    <row r="798" s="14" customFormat="1">
      <c r="A798" s="14"/>
      <c r="B798" s="246"/>
      <c r="C798" s="247"/>
      <c r="D798" s="237" t="s">
        <v>272</v>
      </c>
      <c r="E798" s="248" t="s">
        <v>19</v>
      </c>
      <c r="F798" s="249" t="s">
        <v>506</v>
      </c>
      <c r="G798" s="247"/>
      <c r="H798" s="250">
        <v>6.3700000000000001</v>
      </c>
      <c r="I798" s="251"/>
      <c r="J798" s="247"/>
      <c r="K798" s="247"/>
      <c r="L798" s="252"/>
      <c r="M798" s="253"/>
      <c r="N798" s="254"/>
      <c r="O798" s="254"/>
      <c r="P798" s="254"/>
      <c r="Q798" s="254"/>
      <c r="R798" s="254"/>
      <c r="S798" s="254"/>
      <c r="T798" s="255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56" t="s">
        <v>272</v>
      </c>
      <c r="AU798" s="256" t="s">
        <v>84</v>
      </c>
      <c r="AV798" s="14" t="s">
        <v>84</v>
      </c>
      <c r="AW798" s="14" t="s">
        <v>34</v>
      </c>
      <c r="AX798" s="14" t="s">
        <v>75</v>
      </c>
      <c r="AY798" s="256" t="s">
        <v>262</v>
      </c>
    </row>
    <row r="799" s="14" customFormat="1">
      <c r="A799" s="14"/>
      <c r="B799" s="246"/>
      <c r="C799" s="247"/>
      <c r="D799" s="237" t="s">
        <v>272</v>
      </c>
      <c r="E799" s="248" t="s">
        <v>19</v>
      </c>
      <c r="F799" s="249" t="s">
        <v>507</v>
      </c>
      <c r="G799" s="247"/>
      <c r="H799" s="250">
        <v>1.98</v>
      </c>
      <c r="I799" s="251"/>
      <c r="J799" s="247"/>
      <c r="K799" s="247"/>
      <c r="L799" s="252"/>
      <c r="M799" s="253"/>
      <c r="N799" s="254"/>
      <c r="O799" s="254"/>
      <c r="P799" s="254"/>
      <c r="Q799" s="254"/>
      <c r="R799" s="254"/>
      <c r="S799" s="254"/>
      <c r="T799" s="255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56" t="s">
        <v>272</v>
      </c>
      <c r="AU799" s="256" t="s">
        <v>84</v>
      </c>
      <c r="AV799" s="14" t="s">
        <v>84</v>
      </c>
      <c r="AW799" s="14" t="s">
        <v>34</v>
      </c>
      <c r="AX799" s="14" t="s">
        <v>75</v>
      </c>
      <c r="AY799" s="256" t="s">
        <v>262</v>
      </c>
    </row>
    <row r="800" s="14" customFormat="1">
      <c r="A800" s="14"/>
      <c r="B800" s="246"/>
      <c r="C800" s="247"/>
      <c r="D800" s="237" t="s">
        <v>272</v>
      </c>
      <c r="E800" s="248" t="s">
        <v>19</v>
      </c>
      <c r="F800" s="249" t="s">
        <v>508</v>
      </c>
      <c r="G800" s="247"/>
      <c r="H800" s="250">
        <v>4.6600000000000001</v>
      </c>
      <c r="I800" s="251"/>
      <c r="J800" s="247"/>
      <c r="K800" s="247"/>
      <c r="L800" s="252"/>
      <c r="M800" s="253"/>
      <c r="N800" s="254"/>
      <c r="O800" s="254"/>
      <c r="P800" s="254"/>
      <c r="Q800" s="254"/>
      <c r="R800" s="254"/>
      <c r="S800" s="254"/>
      <c r="T800" s="255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56" t="s">
        <v>272</v>
      </c>
      <c r="AU800" s="256" t="s">
        <v>84</v>
      </c>
      <c r="AV800" s="14" t="s">
        <v>84</v>
      </c>
      <c r="AW800" s="14" t="s">
        <v>34</v>
      </c>
      <c r="AX800" s="14" t="s">
        <v>75</v>
      </c>
      <c r="AY800" s="256" t="s">
        <v>262</v>
      </c>
    </row>
    <row r="801" s="14" customFormat="1">
      <c r="A801" s="14"/>
      <c r="B801" s="246"/>
      <c r="C801" s="247"/>
      <c r="D801" s="237" t="s">
        <v>272</v>
      </c>
      <c r="E801" s="248" t="s">
        <v>19</v>
      </c>
      <c r="F801" s="249" t="s">
        <v>509</v>
      </c>
      <c r="G801" s="247"/>
      <c r="H801" s="250">
        <v>1.8899999999999999</v>
      </c>
      <c r="I801" s="251"/>
      <c r="J801" s="247"/>
      <c r="K801" s="247"/>
      <c r="L801" s="252"/>
      <c r="M801" s="253"/>
      <c r="N801" s="254"/>
      <c r="O801" s="254"/>
      <c r="P801" s="254"/>
      <c r="Q801" s="254"/>
      <c r="R801" s="254"/>
      <c r="S801" s="254"/>
      <c r="T801" s="255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56" t="s">
        <v>272</v>
      </c>
      <c r="AU801" s="256" t="s">
        <v>84</v>
      </c>
      <c r="AV801" s="14" t="s">
        <v>84</v>
      </c>
      <c r="AW801" s="14" t="s">
        <v>34</v>
      </c>
      <c r="AX801" s="14" t="s">
        <v>75</v>
      </c>
      <c r="AY801" s="256" t="s">
        <v>262</v>
      </c>
    </row>
    <row r="802" s="14" customFormat="1">
      <c r="A802" s="14"/>
      <c r="B802" s="246"/>
      <c r="C802" s="247"/>
      <c r="D802" s="237" t="s">
        <v>272</v>
      </c>
      <c r="E802" s="248" t="s">
        <v>19</v>
      </c>
      <c r="F802" s="249" t="s">
        <v>510</v>
      </c>
      <c r="G802" s="247"/>
      <c r="H802" s="250">
        <v>2.8799999999999999</v>
      </c>
      <c r="I802" s="251"/>
      <c r="J802" s="247"/>
      <c r="K802" s="247"/>
      <c r="L802" s="252"/>
      <c r="M802" s="253"/>
      <c r="N802" s="254"/>
      <c r="O802" s="254"/>
      <c r="P802" s="254"/>
      <c r="Q802" s="254"/>
      <c r="R802" s="254"/>
      <c r="S802" s="254"/>
      <c r="T802" s="255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56" t="s">
        <v>272</v>
      </c>
      <c r="AU802" s="256" t="s">
        <v>84</v>
      </c>
      <c r="AV802" s="14" t="s">
        <v>84</v>
      </c>
      <c r="AW802" s="14" t="s">
        <v>34</v>
      </c>
      <c r="AX802" s="14" t="s">
        <v>75</v>
      </c>
      <c r="AY802" s="256" t="s">
        <v>262</v>
      </c>
    </row>
    <row r="803" s="14" customFormat="1">
      <c r="A803" s="14"/>
      <c r="B803" s="246"/>
      <c r="C803" s="247"/>
      <c r="D803" s="237" t="s">
        <v>272</v>
      </c>
      <c r="E803" s="248" t="s">
        <v>19</v>
      </c>
      <c r="F803" s="249" t="s">
        <v>511</v>
      </c>
      <c r="G803" s="247"/>
      <c r="H803" s="250">
        <v>3.3199999999999998</v>
      </c>
      <c r="I803" s="251"/>
      <c r="J803" s="247"/>
      <c r="K803" s="247"/>
      <c r="L803" s="252"/>
      <c r="M803" s="253"/>
      <c r="N803" s="254"/>
      <c r="O803" s="254"/>
      <c r="P803" s="254"/>
      <c r="Q803" s="254"/>
      <c r="R803" s="254"/>
      <c r="S803" s="254"/>
      <c r="T803" s="255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T803" s="256" t="s">
        <v>272</v>
      </c>
      <c r="AU803" s="256" t="s">
        <v>84</v>
      </c>
      <c r="AV803" s="14" t="s">
        <v>84</v>
      </c>
      <c r="AW803" s="14" t="s">
        <v>34</v>
      </c>
      <c r="AX803" s="14" t="s">
        <v>75</v>
      </c>
      <c r="AY803" s="256" t="s">
        <v>262</v>
      </c>
    </row>
    <row r="804" s="14" customFormat="1">
      <c r="A804" s="14"/>
      <c r="B804" s="246"/>
      <c r="C804" s="247"/>
      <c r="D804" s="237" t="s">
        <v>272</v>
      </c>
      <c r="E804" s="248" t="s">
        <v>19</v>
      </c>
      <c r="F804" s="249" t="s">
        <v>512</v>
      </c>
      <c r="G804" s="247"/>
      <c r="H804" s="250">
        <v>4.6600000000000001</v>
      </c>
      <c r="I804" s="251"/>
      <c r="J804" s="247"/>
      <c r="K804" s="247"/>
      <c r="L804" s="252"/>
      <c r="M804" s="253"/>
      <c r="N804" s="254"/>
      <c r="O804" s="254"/>
      <c r="P804" s="254"/>
      <c r="Q804" s="254"/>
      <c r="R804" s="254"/>
      <c r="S804" s="254"/>
      <c r="T804" s="255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56" t="s">
        <v>272</v>
      </c>
      <c r="AU804" s="256" t="s">
        <v>84</v>
      </c>
      <c r="AV804" s="14" t="s">
        <v>84</v>
      </c>
      <c r="AW804" s="14" t="s">
        <v>34</v>
      </c>
      <c r="AX804" s="14" t="s">
        <v>75</v>
      </c>
      <c r="AY804" s="256" t="s">
        <v>262</v>
      </c>
    </row>
    <row r="805" s="14" customFormat="1">
      <c r="A805" s="14"/>
      <c r="B805" s="246"/>
      <c r="C805" s="247"/>
      <c r="D805" s="237" t="s">
        <v>272</v>
      </c>
      <c r="E805" s="248" t="s">
        <v>19</v>
      </c>
      <c r="F805" s="249" t="s">
        <v>513</v>
      </c>
      <c r="G805" s="247"/>
      <c r="H805" s="250">
        <v>67.859999999999999</v>
      </c>
      <c r="I805" s="251"/>
      <c r="J805" s="247"/>
      <c r="K805" s="247"/>
      <c r="L805" s="252"/>
      <c r="M805" s="253"/>
      <c r="N805" s="254"/>
      <c r="O805" s="254"/>
      <c r="P805" s="254"/>
      <c r="Q805" s="254"/>
      <c r="R805" s="254"/>
      <c r="S805" s="254"/>
      <c r="T805" s="255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56" t="s">
        <v>272</v>
      </c>
      <c r="AU805" s="256" t="s">
        <v>84</v>
      </c>
      <c r="AV805" s="14" t="s">
        <v>84</v>
      </c>
      <c r="AW805" s="14" t="s">
        <v>34</v>
      </c>
      <c r="AX805" s="14" t="s">
        <v>75</v>
      </c>
      <c r="AY805" s="256" t="s">
        <v>262</v>
      </c>
    </row>
    <row r="806" s="16" customFormat="1">
      <c r="A806" s="16"/>
      <c r="B806" s="278"/>
      <c r="C806" s="279"/>
      <c r="D806" s="237" t="s">
        <v>272</v>
      </c>
      <c r="E806" s="280" t="s">
        <v>19</v>
      </c>
      <c r="F806" s="281" t="s">
        <v>419</v>
      </c>
      <c r="G806" s="279"/>
      <c r="H806" s="282">
        <v>93.620000000000005</v>
      </c>
      <c r="I806" s="283"/>
      <c r="J806" s="279"/>
      <c r="K806" s="279"/>
      <c r="L806" s="284"/>
      <c r="M806" s="285"/>
      <c r="N806" s="286"/>
      <c r="O806" s="286"/>
      <c r="P806" s="286"/>
      <c r="Q806" s="286"/>
      <c r="R806" s="286"/>
      <c r="S806" s="286"/>
      <c r="T806" s="287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T806" s="288" t="s">
        <v>272</v>
      </c>
      <c r="AU806" s="288" t="s">
        <v>84</v>
      </c>
      <c r="AV806" s="16" t="s">
        <v>95</v>
      </c>
      <c r="AW806" s="16" t="s">
        <v>34</v>
      </c>
      <c r="AX806" s="16" t="s">
        <v>75</v>
      </c>
      <c r="AY806" s="288" t="s">
        <v>262</v>
      </c>
    </row>
    <row r="807" s="13" customFormat="1">
      <c r="A807" s="13"/>
      <c r="B807" s="235"/>
      <c r="C807" s="236"/>
      <c r="D807" s="237" t="s">
        <v>272</v>
      </c>
      <c r="E807" s="238" t="s">
        <v>19</v>
      </c>
      <c r="F807" s="239" t="s">
        <v>420</v>
      </c>
      <c r="G807" s="236"/>
      <c r="H807" s="238" t="s">
        <v>19</v>
      </c>
      <c r="I807" s="240"/>
      <c r="J807" s="236"/>
      <c r="K807" s="236"/>
      <c r="L807" s="241"/>
      <c r="M807" s="242"/>
      <c r="N807" s="243"/>
      <c r="O807" s="243"/>
      <c r="P807" s="243"/>
      <c r="Q807" s="243"/>
      <c r="R807" s="243"/>
      <c r="S807" s="243"/>
      <c r="T807" s="244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45" t="s">
        <v>272</v>
      </c>
      <c r="AU807" s="245" t="s">
        <v>84</v>
      </c>
      <c r="AV807" s="13" t="s">
        <v>82</v>
      </c>
      <c r="AW807" s="13" t="s">
        <v>34</v>
      </c>
      <c r="AX807" s="13" t="s">
        <v>75</v>
      </c>
      <c r="AY807" s="245" t="s">
        <v>262</v>
      </c>
    </row>
    <row r="808" s="14" customFormat="1">
      <c r="A808" s="14"/>
      <c r="B808" s="246"/>
      <c r="C808" s="247"/>
      <c r="D808" s="237" t="s">
        <v>272</v>
      </c>
      <c r="E808" s="248" t="s">
        <v>19</v>
      </c>
      <c r="F808" s="249" t="s">
        <v>867</v>
      </c>
      <c r="G808" s="247"/>
      <c r="H808" s="250">
        <v>4.7300000000000004</v>
      </c>
      <c r="I808" s="251"/>
      <c r="J808" s="247"/>
      <c r="K808" s="247"/>
      <c r="L808" s="252"/>
      <c r="M808" s="253"/>
      <c r="N808" s="254"/>
      <c r="O808" s="254"/>
      <c r="P808" s="254"/>
      <c r="Q808" s="254"/>
      <c r="R808" s="254"/>
      <c r="S808" s="254"/>
      <c r="T808" s="255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56" t="s">
        <v>272</v>
      </c>
      <c r="AU808" s="256" t="s">
        <v>84</v>
      </c>
      <c r="AV808" s="14" t="s">
        <v>84</v>
      </c>
      <c r="AW808" s="14" t="s">
        <v>34</v>
      </c>
      <c r="AX808" s="14" t="s">
        <v>75</v>
      </c>
      <c r="AY808" s="256" t="s">
        <v>262</v>
      </c>
    </row>
    <row r="809" s="14" customFormat="1">
      <c r="A809" s="14"/>
      <c r="B809" s="246"/>
      <c r="C809" s="247"/>
      <c r="D809" s="237" t="s">
        <v>272</v>
      </c>
      <c r="E809" s="248" t="s">
        <v>19</v>
      </c>
      <c r="F809" s="249" t="s">
        <v>868</v>
      </c>
      <c r="G809" s="247"/>
      <c r="H809" s="250">
        <v>3.7400000000000002</v>
      </c>
      <c r="I809" s="251"/>
      <c r="J809" s="247"/>
      <c r="K809" s="247"/>
      <c r="L809" s="252"/>
      <c r="M809" s="253"/>
      <c r="N809" s="254"/>
      <c r="O809" s="254"/>
      <c r="P809" s="254"/>
      <c r="Q809" s="254"/>
      <c r="R809" s="254"/>
      <c r="S809" s="254"/>
      <c r="T809" s="255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56" t="s">
        <v>272</v>
      </c>
      <c r="AU809" s="256" t="s">
        <v>84</v>
      </c>
      <c r="AV809" s="14" t="s">
        <v>84</v>
      </c>
      <c r="AW809" s="14" t="s">
        <v>34</v>
      </c>
      <c r="AX809" s="14" t="s">
        <v>75</v>
      </c>
      <c r="AY809" s="256" t="s">
        <v>262</v>
      </c>
    </row>
    <row r="810" s="14" customFormat="1">
      <c r="A810" s="14"/>
      <c r="B810" s="246"/>
      <c r="C810" s="247"/>
      <c r="D810" s="237" t="s">
        <v>272</v>
      </c>
      <c r="E810" s="248" t="s">
        <v>19</v>
      </c>
      <c r="F810" s="249" t="s">
        <v>869</v>
      </c>
      <c r="G810" s="247"/>
      <c r="H810" s="250">
        <v>25.5</v>
      </c>
      <c r="I810" s="251"/>
      <c r="J810" s="247"/>
      <c r="K810" s="247"/>
      <c r="L810" s="252"/>
      <c r="M810" s="253"/>
      <c r="N810" s="254"/>
      <c r="O810" s="254"/>
      <c r="P810" s="254"/>
      <c r="Q810" s="254"/>
      <c r="R810" s="254"/>
      <c r="S810" s="254"/>
      <c r="T810" s="255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56" t="s">
        <v>272</v>
      </c>
      <c r="AU810" s="256" t="s">
        <v>84</v>
      </c>
      <c r="AV810" s="14" t="s">
        <v>84</v>
      </c>
      <c r="AW810" s="14" t="s">
        <v>34</v>
      </c>
      <c r="AX810" s="14" t="s">
        <v>75</v>
      </c>
      <c r="AY810" s="256" t="s">
        <v>262</v>
      </c>
    </row>
    <row r="811" s="14" customFormat="1">
      <c r="A811" s="14"/>
      <c r="B811" s="246"/>
      <c r="C811" s="247"/>
      <c r="D811" s="237" t="s">
        <v>272</v>
      </c>
      <c r="E811" s="248" t="s">
        <v>19</v>
      </c>
      <c r="F811" s="249" t="s">
        <v>755</v>
      </c>
      <c r="G811" s="247"/>
      <c r="H811" s="250">
        <v>12.949999999999999</v>
      </c>
      <c r="I811" s="251"/>
      <c r="J811" s="247"/>
      <c r="K811" s="247"/>
      <c r="L811" s="252"/>
      <c r="M811" s="253"/>
      <c r="N811" s="254"/>
      <c r="O811" s="254"/>
      <c r="P811" s="254"/>
      <c r="Q811" s="254"/>
      <c r="R811" s="254"/>
      <c r="S811" s="254"/>
      <c r="T811" s="255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56" t="s">
        <v>272</v>
      </c>
      <c r="AU811" s="256" t="s">
        <v>84</v>
      </c>
      <c r="AV811" s="14" t="s">
        <v>84</v>
      </c>
      <c r="AW811" s="14" t="s">
        <v>34</v>
      </c>
      <c r="AX811" s="14" t="s">
        <v>75</v>
      </c>
      <c r="AY811" s="256" t="s">
        <v>262</v>
      </c>
    </row>
    <row r="812" s="14" customFormat="1">
      <c r="A812" s="14"/>
      <c r="B812" s="246"/>
      <c r="C812" s="247"/>
      <c r="D812" s="237" t="s">
        <v>272</v>
      </c>
      <c r="E812" s="248" t="s">
        <v>19</v>
      </c>
      <c r="F812" s="249" t="s">
        <v>870</v>
      </c>
      <c r="G812" s="247"/>
      <c r="H812" s="250">
        <v>21.449999999999999</v>
      </c>
      <c r="I812" s="251"/>
      <c r="J812" s="247"/>
      <c r="K812" s="247"/>
      <c r="L812" s="252"/>
      <c r="M812" s="253"/>
      <c r="N812" s="254"/>
      <c r="O812" s="254"/>
      <c r="P812" s="254"/>
      <c r="Q812" s="254"/>
      <c r="R812" s="254"/>
      <c r="S812" s="254"/>
      <c r="T812" s="255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56" t="s">
        <v>272</v>
      </c>
      <c r="AU812" s="256" t="s">
        <v>84</v>
      </c>
      <c r="AV812" s="14" t="s">
        <v>84</v>
      </c>
      <c r="AW812" s="14" t="s">
        <v>34</v>
      </c>
      <c r="AX812" s="14" t="s">
        <v>75</v>
      </c>
      <c r="AY812" s="256" t="s">
        <v>262</v>
      </c>
    </row>
    <row r="813" s="14" customFormat="1">
      <c r="A813" s="14"/>
      <c r="B813" s="246"/>
      <c r="C813" s="247"/>
      <c r="D813" s="237" t="s">
        <v>272</v>
      </c>
      <c r="E813" s="248" t="s">
        <v>19</v>
      </c>
      <c r="F813" s="249" t="s">
        <v>871</v>
      </c>
      <c r="G813" s="247"/>
      <c r="H813" s="250">
        <v>2.7000000000000002</v>
      </c>
      <c r="I813" s="251"/>
      <c r="J813" s="247"/>
      <c r="K813" s="247"/>
      <c r="L813" s="252"/>
      <c r="M813" s="253"/>
      <c r="N813" s="254"/>
      <c r="O813" s="254"/>
      <c r="P813" s="254"/>
      <c r="Q813" s="254"/>
      <c r="R813" s="254"/>
      <c r="S813" s="254"/>
      <c r="T813" s="255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56" t="s">
        <v>272</v>
      </c>
      <c r="AU813" s="256" t="s">
        <v>84</v>
      </c>
      <c r="AV813" s="14" t="s">
        <v>84</v>
      </c>
      <c r="AW813" s="14" t="s">
        <v>34</v>
      </c>
      <c r="AX813" s="14" t="s">
        <v>75</v>
      </c>
      <c r="AY813" s="256" t="s">
        <v>262</v>
      </c>
    </row>
    <row r="814" s="14" customFormat="1">
      <c r="A814" s="14"/>
      <c r="B814" s="246"/>
      <c r="C814" s="247"/>
      <c r="D814" s="237" t="s">
        <v>272</v>
      </c>
      <c r="E814" s="248" t="s">
        <v>19</v>
      </c>
      <c r="F814" s="249" t="s">
        <v>872</v>
      </c>
      <c r="G814" s="247"/>
      <c r="H814" s="250">
        <v>1.6200000000000001</v>
      </c>
      <c r="I814" s="251"/>
      <c r="J814" s="247"/>
      <c r="K814" s="247"/>
      <c r="L814" s="252"/>
      <c r="M814" s="253"/>
      <c r="N814" s="254"/>
      <c r="O814" s="254"/>
      <c r="P814" s="254"/>
      <c r="Q814" s="254"/>
      <c r="R814" s="254"/>
      <c r="S814" s="254"/>
      <c r="T814" s="255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56" t="s">
        <v>272</v>
      </c>
      <c r="AU814" s="256" t="s">
        <v>84</v>
      </c>
      <c r="AV814" s="14" t="s">
        <v>84</v>
      </c>
      <c r="AW814" s="14" t="s">
        <v>34</v>
      </c>
      <c r="AX814" s="14" t="s">
        <v>75</v>
      </c>
      <c r="AY814" s="256" t="s">
        <v>262</v>
      </c>
    </row>
    <row r="815" s="14" customFormat="1">
      <c r="A815" s="14"/>
      <c r="B815" s="246"/>
      <c r="C815" s="247"/>
      <c r="D815" s="237" t="s">
        <v>272</v>
      </c>
      <c r="E815" s="248" t="s">
        <v>19</v>
      </c>
      <c r="F815" s="249" t="s">
        <v>873</v>
      </c>
      <c r="G815" s="247"/>
      <c r="H815" s="250">
        <v>1.6200000000000001</v>
      </c>
      <c r="I815" s="251"/>
      <c r="J815" s="247"/>
      <c r="K815" s="247"/>
      <c r="L815" s="252"/>
      <c r="M815" s="253"/>
      <c r="N815" s="254"/>
      <c r="O815" s="254"/>
      <c r="P815" s="254"/>
      <c r="Q815" s="254"/>
      <c r="R815" s="254"/>
      <c r="S815" s="254"/>
      <c r="T815" s="255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56" t="s">
        <v>272</v>
      </c>
      <c r="AU815" s="256" t="s">
        <v>84</v>
      </c>
      <c r="AV815" s="14" t="s">
        <v>84</v>
      </c>
      <c r="AW815" s="14" t="s">
        <v>34</v>
      </c>
      <c r="AX815" s="14" t="s">
        <v>75</v>
      </c>
      <c r="AY815" s="256" t="s">
        <v>262</v>
      </c>
    </row>
    <row r="816" s="14" customFormat="1">
      <c r="A816" s="14"/>
      <c r="B816" s="246"/>
      <c r="C816" s="247"/>
      <c r="D816" s="237" t="s">
        <v>272</v>
      </c>
      <c r="E816" s="248" t="s">
        <v>19</v>
      </c>
      <c r="F816" s="249" t="s">
        <v>468</v>
      </c>
      <c r="G816" s="247"/>
      <c r="H816" s="250">
        <v>18.370000000000001</v>
      </c>
      <c r="I816" s="251"/>
      <c r="J816" s="247"/>
      <c r="K816" s="247"/>
      <c r="L816" s="252"/>
      <c r="M816" s="253"/>
      <c r="N816" s="254"/>
      <c r="O816" s="254"/>
      <c r="P816" s="254"/>
      <c r="Q816" s="254"/>
      <c r="R816" s="254"/>
      <c r="S816" s="254"/>
      <c r="T816" s="255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56" t="s">
        <v>272</v>
      </c>
      <c r="AU816" s="256" t="s">
        <v>84</v>
      </c>
      <c r="AV816" s="14" t="s">
        <v>84</v>
      </c>
      <c r="AW816" s="14" t="s">
        <v>34</v>
      </c>
      <c r="AX816" s="14" t="s">
        <v>75</v>
      </c>
      <c r="AY816" s="256" t="s">
        <v>262</v>
      </c>
    </row>
    <row r="817" s="16" customFormat="1">
      <c r="A817" s="16"/>
      <c r="B817" s="278"/>
      <c r="C817" s="279"/>
      <c r="D817" s="237" t="s">
        <v>272</v>
      </c>
      <c r="E817" s="280" t="s">
        <v>19</v>
      </c>
      <c r="F817" s="281" t="s">
        <v>419</v>
      </c>
      <c r="G817" s="279"/>
      <c r="H817" s="282">
        <v>92.680000000000007</v>
      </c>
      <c r="I817" s="283"/>
      <c r="J817" s="279"/>
      <c r="K817" s="279"/>
      <c r="L817" s="284"/>
      <c r="M817" s="285"/>
      <c r="N817" s="286"/>
      <c r="O817" s="286"/>
      <c r="P817" s="286"/>
      <c r="Q817" s="286"/>
      <c r="R817" s="286"/>
      <c r="S817" s="286"/>
      <c r="T817" s="287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T817" s="288" t="s">
        <v>272</v>
      </c>
      <c r="AU817" s="288" t="s">
        <v>84</v>
      </c>
      <c r="AV817" s="16" t="s">
        <v>95</v>
      </c>
      <c r="AW817" s="16" t="s">
        <v>34</v>
      </c>
      <c r="AX817" s="16" t="s">
        <v>75</v>
      </c>
      <c r="AY817" s="288" t="s">
        <v>262</v>
      </c>
    </row>
    <row r="818" s="15" customFormat="1">
      <c r="A818" s="15"/>
      <c r="B818" s="257"/>
      <c r="C818" s="258"/>
      <c r="D818" s="237" t="s">
        <v>272</v>
      </c>
      <c r="E818" s="259" t="s">
        <v>19</v>
      </c>
      <c r="F818" s="260" t="s">
        <v>278</v>
      </c>
      <c r="G818" s="258"/>
      <c r="H818" s="261">
        <v>186.30000000000001</v>
      </c>
      <c r="I818" s="262"/>
      <c r="J818" s="258"/>
      <c r="K818" s="258"/>
      <c r="L818" s="263"/>
      <c r="M818" s="264"/>
      <c r="N818" s="265"/>
      <c r="O818" s="265"/>
      <c r="P818" s="265"/>
      <c r="Q818" s="265"/>
      <c r="R818" s="265"/>
      <c r="S818" s="265"/>
      <c r="T818" s="266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T818" s="267" t="s">
        <v>272</v>
      </c>
      <c r="AU818" s="267" t="s">
        <v>84</v>
      </c>
      <c r="AV818" s="15" t="s">
        <v>268</v>
      </c>
      <c r="AW818" s="15" t="s">
        <v>34</v>
      </c>
      <c r="AX818" s="15" t="s">
        <v>82</v>
      </c>
      <c r="AY818" s="267" t="s">
        <v>262</v>
      </c>
    </row>
    <row r="819" s="2" customFormat="1" ht="24.15" customHeight="1">
      <c r="A819" s="40"/>
      <c r="B819" s="41"/>
      <c r="C819" s="217" t="s">
        <v>874</v>
      </c>
      <c r="D819" s="217" t="s">
        <v>264</v>
      </c>
      <c r="E819" s="218" t="s">
        <v>875</v>
      </c>
      <c r="F819" s="219" t="s">
        <v>876</v>
      </c>
      <c r="G819" s="220" t="s">
        <v>116</v>
      </c>
      <c r="H819" s="221">
        <v>17.16</v>
      </c>
      <c r="I819" s="222"/>
      <c r="J819" s="223">
        <f>ROUND(I819*H819,2)</f>
        <v>0</v>
      </c>
      <c r="K819" s="219" t="s">
        <v>267</v>
      </c>
      <c r="L819" s="46"/>
      <c r="M819" s="224" t="s">
        <v>19</v>
      </c>
      <c r="N819" s="225" t="s">
        <v>46</v>
      </c>
      <c r="O819" s="86"/>
      <c r="P819" s="226">
        <f>O819*H819</f>
        <v>0</v>
      </c>
      <c r="Q819" s="226">
        <v>0.00021000000000000001</v>
      </c>
      <c r="R819" s="226">
        <f>Q819*H819</f>
        <v>0.0036036000000000002</v>
      </c>
      <c r="S819" s="226">
        <v>0</v>
      </c>
      <c r="T819" s="227">
        <f>S819*H819</f>
        <v>0</v>
      </c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R819" s="228" t="s">
        <v>268</v>
      </c>
      <c r="AT819" s="228" t="s">
        <v>264</v>
      </c>
      <c r="AU819" s="228" t="s">
        <v>84</v>
      </c>
      <c r="AY819" s="19" t="s">
        <v>262</v>
      </c>
      <c r="BE819" s="229">
        <f>IF(N819="základní",J819,0)</f>
        <v>0</v>
      </c>
      <c r="BF819" s="229">
        <f>IF(N819="snížená",J819,0)</f>
        <v>0</v>
      </c>
      <c r="BG819" s="229">
        <f>IF(N819="zákl. přenesená",J819,0)</f>
        <v>0</v>
      </c>
      <c r="BH819" s="229">
        <f>IF(N819="sníž. přenesená",J819,0)</f>
        <v>0</v>
      </c>
      <c r="BI819" s="229">
        <f>IF(N819="nulová",J819,0)</f>
        <v>0</v>
      </c>
      <c r="BJ819" s="19" t="s">
        <v>82</v>
      </c>
      <c r="BK819" s="229">
        <f>ROUND(I819*H819,2)</f>
        <v>0</v>
      </c>
      <c r="BL819" s="19" t="s">
        <v>268</v>
      </c>
      <c r="BM819" s="228" t="s">
        <v>877</v>
      </c>
    </row>
    <row r="820" s="2" customFormat="1">
      <c r="A820" s="40"/>
      <c r="B820" s="41"/>
      <c r="C820" s="42"/>
      <c r="D820" s="230" t="s">
        <v>270</v>
      </c>
      <c r="E820" s="42"/>
      <c r="F820" s="231" t="s">
        <v>878</v>
      </c>
      <c r="G820" s="42"/>
      <c r="H820" s="42"/>
      <c r="I820" s="232"/>
      <c r="J820" s="42"/>
      <c r="K820" s="42"/>
      <c r="L820" s="46"/>
      <c r="M820" s="233"/>
      <c r="N820" s="234"/>
      <c r="O820" s="86"/>
      <c r="P820" s="86"/>
      <c r="Q820" s="86"/>
      <c r="R820" s="86"/>
      <c r="S820" s="86"/>
      <c r="T820" s="87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T820" s="19" t="s">
        <v>270</v>
      </c>
      <c r="AU820" s="19" t="s">
        <v>84</v>
      </c>
    </row>
    <row r="821" s="13" customFormat="1">
      <c r="A821" s="13"/>
      <c r="B821" s="235"/>
      <c r="C821" s="236"/>
      <c r="D821" s="237" t="s">
        <v>272</v>
      </c>
      <c r="E821" s="238" t="s">
        <v>19</v>
      </c>
      <c r="F821" s="239" t="s">
        <v>404</v>
      </c>
      <c r="G821" s="236"/>
      <c r="H821" s="238" t="s">
        <v>19</v>
      </c>
      <c r="I821" s="240"/>
      <c r="J821" s="236"/>
      <c r="K821" s="236"/>
      <c r="L821" s="241"/>
      <c r="M821" s="242"/>
      <c r="N821" s="243"/>
      <c r="O821" s="243"/>
      <c r="P821" s="243"/>
      <c r="Q821" s="243"/>
      <c r="R821" s="243"/>
      <c r="S821" s="243"/>
      <c r="T821" s="244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45" t="s">
        <v>272</v>
      </c>
      <c r="AU821" s="245" t="s">
        <v>84</v>
      </c>
      <c r="AV821" s="13" t="s">
        <v>82</v>
      </c>
      <c r="AW821" s="13" t="s">
        <v>34</v>
      </c>
      <c r="AX821" s="13" t="s">
        <v>75</v>
      </c>
      <c r="AY821" s="245" t="s">
        <v>262</v>
      </c>
    </row>
    <row r="822" s="14" customFormat="1">
      <c r="A822" s="14"/>
      <c r="B822" s="246"/>
      <c r="C822" s="247"/>
      <c r="D822" s="237" t="s">
        <v>272</v>
      </c>
      <c r="E822" s="248" t="s">
        <v>19</v>
      </c>
      <c r="F822" s="249" t="s">
        <v>514</v>
      </c>
      <c r="G822" s="247"/>
      <c r="H822" s="250">
        <v>8.5800000000000001</v>
      </c>
      <c r="I822" s="251"/>
      <c r="J822" s="247"/>
      <c r="K822" s="247"/>
      <c r="L822" s="252"/>
      <c r="M822" s="253"/>
      <c r="N822" s="254"/>
      <c r="O822" s="254"/>
      <c r="P822" s="254"/>
      <c r="Q822" s="254"/>
      <c r="R822" s="254"/>
      <c r="S822" s="254"/>
      <c r="T822" s="255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56" t="s">
        <v>272</v>
      </c>
      <c r="AU822" s="256" t="s">
        <v>84</v>
      </c>
      <c r="AV822" s="14" t="s">
        <v>84</v>
      </c>
      <c r="AW822" s="14" t="s">
        <v>34</v>
      </c>
      <c r="AX822" s="14" t="s">
        <v>75</v>
      </c>
      <c r="AY822" s="256" t="s">
        <v>262</v>
      </c>
    </row>
    <row r="823" s="13" customFormat="1">
      <c r="A823" s="13"/>
      <c r="B823" s="235"/>
      <c r="C823" s="236"/>
      <c r="D823" s="237" t="s">
        <v>272</v>
      </c>
      <c r="E823" s="238" t="s">
        <v>19</v>
      </c>
      <c r="F823" s="239" t="s">
        <v>420</v>
      </c>
      <c r="G823" s="236"/>
      <c r="H823" s="238" t="s">
        <v>19</v>
      </c>
      <c r="I823" s="240"/>
      <c r="J823" s="236"/>
      <c r="K823" s="236"/>
      <c r="L823" s="241"/>
      <c r="M823" s="242"/>
      <c r="N823" s="243"/>
      <c r="O823" s="243"/>
      <c r="P823" s="243"/>
      <c r="Q823" s="243"/>
      <c r="R823" s="243"/>
      <c r="S823" s="243"/>
      <c r="T823" s="244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45" t="s">
        <v>272</v>
      </c>
      <c r="AU823" s="245" t="s">
        <v>84</v>
      </c>
      <c r="AV823" s="13" t="s">
        <v>82</v>
      </c>
      <c r="AW823" s="13" t="s">
        <v>34</v>
      </c>
      <c r="AX823" s="13" t="s">
        <v>75</v>
      </c>
      <c r="AY823" s="245" t="s">
        <v>262</v>
      </c>
    </row>
    <row r="824" s="14" customFormat="1">
      <c r="A824" s="14"/>
      <c r="B824" s="246"/>
      <c r="C824" s="247"/>
      <c r="D824" s="237" t="s">
        <v>272</v>
      </c>
      <c r="E824" s="248" t="s">
        <v>19</v>
      </c>
      <c r="F824" s="249" t="s">
        <v>879</v>
      </c>
      <c r="G824" s="247"/>
      <c r="H824" s="250">
        <v>8.5800000000000001</v>
      </c>
      <c r="I824" s="251"/>
      <c r="J824" s="247"/>
      <c r="K824" s="247"/>
      <c r="L824" s="252"/>
      <c r="M824" s="253"/>
      <c r="N824" s="254"/>
      <c r="O824" s="254"/>
      <c r="P824" s="254"/>
      <c r="Q824" s="254"/>
      <c r="R824" s="254"/>
      <c r="S824" s="254"/>
      <c r="T824" s="255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56" t="s">
        <v>272</v>
      </c>
      <c r="AU824" s="256" t="s">
        <v>84</v>
      </c>
      <c r="AV824" s="14" t="s">
        <v>84</v>
      </c>
      <c r="AW824" s="14" t="s">
        <v>34</v>
      </c>
      <c r="AX824" s="14" t="s">
        <v>75</v>
      </c>
      <c r="AY824" s="256" t="s">
        <v>262</v>
      </c>
    </row>
    <row r="825" s="15" customFormat="1">
      <c r="A825" s="15"/>
      <c r="B825" s="257"/>
      <c r="C825" s="258"/>
      <c r="D825" s="237" t="s">
        <v>272</v>
      </c>
      <c r="E825" s="259" t="s">
        <v>19</v>
      </c>
      <c r="F825" s="260" t="s">
        <v>278</v>
      </c>
      <c r="G825" s="258"/>
      <c r="H825" s="261">
        <v>17.16</v>
      </c>
      <c r="I825" s="262"/>
      <c r="J825" s="258"/>
      <c r="K825" s="258"/>
      <c r="L825" s="263"/>
      <c r="M825" s="264"/>
      <c r="N825" s="265"/>
      <c r="O825" s="265"/>
      <c r="P825" s="265"/>
      <c r="Q825" s="265"/>
      <c r="R825" s="265"/>
      <c r="S825" s="265"/>
      <c r="T825" s="266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T825" s="267" t="s">
        <v>272</v>
      </c>
      <c r="AU825" s="267" t="s">
        <v>84</v>
      </c>
      <c r="AV825" s="15" t="s">
        <v>268</v>
      </c>
      <c r="AW825" s="15" t="s">
        <v>34</v>
      </c>
      <c r="AX825" s="15" t="s">
        <v>82</v>
      </c>
      <c r="AY825" s="267" t="s">
        <v>262</v>
      </c>
    </row>
    <row r="826" s="2" customFormat="1" ht="24.15" customHeight="1">
      <c r="A826" s="40"/>
      <c r="B826" s="41"/>
      <c r="C826" s="217" t="s">
        <v>880</v>
      </c>
      <c r="D826" s="217" t="s">
        <v>264</v>
      </c>
      <c r="E826" s="218" t="s">
        <v>881</v>
      </c>
      <c r="F826" s="219" t="s">
        <v>882</v>
      </c>
      <c r="G826" s="220" t="s">
        <v>116</v>
      </c>
      <c r="H826" s="221">
        <v>203.46000000000001</v>
      </c>
      <c r="I826" s="222"/>
      <c r="J826" s="223">
        <f>ROUND(I826*H826,2)</f>
        <v>0</v>
      </c>
      <c r="K826" s="219" t="s">
        <v>267</v>
      </c>
      <c r="L826" s="46"/>
      <c r="M826" s="224" t="s">
        <v>19</v>
      </c>
      <c r="N826" s="225" t="s">
        <v>46</v>
      </c>
      <c r="O826" s="86"/>
      <c r="P826" s="226">
        <f>O826*H826</f>
        <v>0</v>
      </c>
      <c r="Q826" s="226">
        <v>3.4999999999999997E-05</v>
      </c>
      <c r="R826" s="226">
        <f>Q826*H826</f>
        <v>0.0071211</v>
      </c>
      <c r="S826" s="226">
        <v>0</v>
      </c>
      <c r="T826" s="227">
        <f>S826*H826</f>
        <v>0</v>
      </c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R826" s="228" t="s">
        <v>268</v>
      </c>
      <c r="AT826" s="228" t="s">
        <v>264</v>
      </c>
      <c r="AU826" s="228" t="s">
        <v>84</v>
      </c>
      <c r="AY826" s="19" t="s">
        <v>262</v>
      </c>
      <c r="BE826" s="229">
        <f>IF(N826="základní",J826,0)</f>
        <v>0</v>
      </c>
      <c r="BF826" s="229">
        <f>IF(N826="snížená",J826,0)</f>
        <v>0</v>
      </c>
      <c r="BG826" s="229">
        <f>IF(N826="zákl. přenesená",J826,0)</f>
        <v>0</v>
      </c>
      <c r="BH826" s="229">
        <f>IF(N826="sníž. přenesená",J826,0)</f>
        <v>0</v>
      </c>
      <c r="BI826" s="229">
        <f>IF(N826="nulová",J826,0)</f>
        <v>0</v>
      </c>
      <c r="BJ826" s="19" t="s">
        <v>82</v>
      </c>
      <c r="BK826" s="229">
        <f>ROUND(I826*H826,2)</f>
        <v>0</v>
      </c>
      <c r="BL826" s="19" t="s">
        <v>268</v>
      </c>
      <c r="BM826" s="228" t="s">
        <v>883</v>
      </c>
    </row>
    <row r="827" s="2" customFormat="1">
      <c r="A827" s="40"/>
      <c r="B827" s="41"/>
      <c r="C827" s="42"/>
      <c r="D827" s="230" t="s">
        <v>270</v>
      </c>
      <c r="E827" s="42"/>
      <c r="F827" s="231" t="s">
        <v>884</v>
      </c>
      <c r="G827" s="42"/>
      <c r="H827" s="42"/>
      <c r="I827" s="232"/>
      <c r="J827" s="42"/>
      <c r="K827" s="42"/>
      <c r="L827" s="46"/>
      <c r="M827" s="233"/>
      <c r="N827" s="234"/>
      <c r="O827" s="86"/>
      <c r="P827" s="86"/>
      <c r="Q827" s="86"/>
      <c r="R827" s="86"/>
      <c r="S827" s="86"/>
      <c r="T827" s="87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T827" s="19" t="s">
        <v>270</v>
      </c>
      <c r="AU827" s="19" t="s">
        <v>84</v>
      </c>
    </row>
    <row r="828" s="13" customFormat="1">
      <c r="A828" s="13"/>
      <c r="B828" s="235"/>
      <c r="C828" s="236"/>
      <c r="D828" s="237" t="s">
        <v>272</v>
      </c>
      <c r="E828" s="238" t="s">
        <v>19</v>
      </c>
      <c r="F828" s="239" t="s">
        <v>404</v>
      </c>
      <c r="G828" s="236"/>
      <c r="H828" s="238" t="s">
        <v>19</v>
      </c>
      <c r="I828" s="240"/>
      <c r="J828" s="236"/>
      <c r="K828" s="236"/>
      <c r="L828" s="241"/>
      <c r="M828" s="242"/>
      <c r="N828" s="243"/>
      <c r="O828" s="243"/>
      <c r="P828" s="243"/>
      <c r="Q828" s="243"/>
      <c r="R828" s="243"/>
      <c r="S828" s="243"/>
      <c r="T828" s="244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45" t="s">
        <v>272</v>
      </c>
      <c r="AU828" s="245" t="s">
        <v>84</v>
      </c>
      <c r="AV828" s="13" t="s">
        <v>82</v>
      </c>
      <c r="AW828" s="13" t="s">
        <v>34</v>
      </c>
      <c r="AX828" s="13" t="s">
        <v>75</v>
      </c>
      <c r="AY828" s="245" t="s">
        <v>262</v>
      </c>
    </row>
    <row r="829" s="14" customFormat="1">
      <c r="A829" s="14"/>
      <c r="B829" s="246"/>
      <c r="C829" s="247"/>
      <c r="D829" s="237" t="s">
        <v>272</v>
      </c>
      <c r="E829" s="248" t="s">
        <v>19</v>
      </c>
      <c r="F829" s="249" t="s">
        <v>506</v>
      </c>
      <c r="G829" s="247"/>
      <c r="H829" s="250">
        <v>6.3700000000000001</v>
      </c>
      <c r="I829" s="251"/>
      <c r="J829" s="247"/>
      <c r="K829" s="247"/>
      <c r="L829" s="252"/>
      <c r="M829" s="253"/>
      <c r="N829" s="254"/>
      <c r="O829" s="254"/>
      <c r="P829" s="254"/>
      <c r="Q829" s="254"/>
      <c r="R829" s="254"/>
      <c r="S829" s="254"/>
      <c r="T829" s="255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56" t="s">
        <v>272</v>
      </c>
      <c r="AU829" s="256" t="s">
        <v>84</v>
      </c>
      <c r="AV829" s="14" t="s">
        <v>84</v>
      </c>
      <c r="AW829" s="14" t="s">
        <v>34</v>
      </c>
      <c r="AX829" s="14" t="s">
        <v>75</v>
      </c>
      <c r="AY829" s="256" t="s">
        <v>262</v>
      </c>
    </row>
    <row r="830" s="14" customFormat="1">
      <c r="A830" s="14"/>
      <c r="B830" s="246"/>
      <c r="C830" s="247"/>
      <c r="D830" s="237" t="s">
        <v>272</v>
      </c>
      <c r="E830" s="248" t="s">
        <v>19</v>
      </c>
      <c r="F830" s="249" t="s">
        <v>507</v>
      </c>
      <c r="G830" s="247"/>
      <c r="H830" s="250">
        <v>1.98</v>
      </c>
      <c r="I830" s="251"/>
      <c r="J830" s="247"/>
      <c r="K830" s="247"/>
      <c r="L830" s="252"/>
      <c r="M830" s="253"/>
      <c r="N830" s="254"/>
      <c r="O830" s="254"/>
      <c r="P830" s="254"/>
      <c r="Q830" s="254"/>
      <c r="R830" s="254"/>
      <c r="S830" s="254"/>
      <c r="T830" s="255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56" t="s">
        <v>272</v>
      </c>
      <c r="AU830" s="256" t="s">
        <v>84</v>
      </c>
      <c r="AV830" s="14" t="s">
        <v>84</v>
      </c>
      <c r="AW830" s="14" t="s">
        <v>34</v>
      </c>
      <c r="AX830" s="14" t="s">
        <v>75</v>
      </c>
      <c r="AY830" s="256" t="s">
        <v>262</v>
      </c>
    </row>
    <row r="831" s="14" customFormat="1">
      <c r="A831" s="14"/>
      <c r="B831" s="246"/>
      <c r="C831" s="247"/>
      <c r="D831" s="237" t="s">
        <v>272</v>
      </c>
      <c r="E831" s="248" t="s">
        <v>19</v>
      </c>
      <c r="F831" s="249" t="s">
        <v>508</v>
      </c>
      <c r="G831" s="247"/>
      <c r="H831" s="250">
        <v>4.6600000000000001</v>
      </c>
      <c r="I831" s="251"/>
      <c r="J831" s="247"/>
      <c r="K831" s="247"/>
      <c r="L831" s="252"/>
      <c r="M831" s="253"/>
      <c r="N831" s="254"/>
      <c r="O831" s="254"/>
      <c r="P831" s="254"/>
      <c r="Q831" s="254"/>
      <c r="R831" s="254"/>
      <c r="S831" s="254"/>
      <c r="T831" s="255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56" t="s">
        <v>272</v>
      </c>
      <c r="AU831" s="256" t="s">
        <v>84</v>
      </c>
      <c r="AV831" s="14" t="s">
        <v>84</v>
      </c>
      <c r="AW831" s="14" t="s">
        <v>34</v>
      </c>
      <c r="AX831" s="14" t="s">
        <v>75</v>
      </c>
      <c r="AY831" s="256" t="s">
        <v>262</v>
      </c>
    </row>
    <row r="832" s="14" customFormat="1">
      <c r="A832" s="14"/>
      <c r="B832" s="246"/>
      <c r="C832" s="247"/>
      <c r="D832" s="237" t="s">
        <v>272</v>
      </c>
      <c r="E832" s="248" t="s">
        <v>19</v>
      </c>
      <c r="F832" s="249" t="s">
        <v>509</v>
      </c>
      <c r="G832" s="247"/>
      <c r="H832" s="250">
        <v>1.8899999999999999</v>
      </c>
      <c r="I832" s="251"/>
      <c r="J832" s="247"/>
      <c r="K832" s="247"/>
      <c r="L832" s="252"/>
      <c r="M832" s="253"/>
      <c r="N832" s="254"/>
      <c r="O832" s="254"/>
      <c r="P832" s="254"/>
      <c r="Q832" s="254"/>
      <c r="R832" s="254"/>
      <c r="S832" s="254"/>
      <c r="T832" s="255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56" t="s">
        <v>272</v>
      </c>
      <c r="AU832" s="256" t="s">
        <v>84</v>
      </c>
      <c r="AV832" s="14" t="s">
        <v>84</v>
      </c>
      <c r="AW832" s="14" t="s">
        <v>34</v>
      </c>
      <c r="AX832" s="14" t="s">
        <v>75</v>
      </c>
      <c r="AY832" s="256" t="s">
        <v>262</v>
      </c>
    </row>
    <row r="833" s="14" customFormat="1">
      <c r="A833" s="14"/>
      <c r="B833" s="246"/>
      <c r="C833" s="247"/>
      <c r="D833" s="237" t="s">
        <v>272</v>
      </c>
      <c r="E833" s="248" t="s">
        <v>19</v>
      </c>
      <c r="F833" s="249" t="s">
        <v>510</v>
      </c>
      <c r="G833" s="247"/>
      <c r="H833" s="250">
        <v>2.8799999999999999</v>
      </c>
      <c r="I833" s="251"/>
      <c r="J833" s="247"/>
      <c r="K833" s="247"/>
      <c r="L833" s="252"/>
      <c r="M833" s="253"/>
      <c r="N833" s="254"/>
      <c r="O833" s="254"/>
      <c r="P833" s="254"/>
      <c r="Q833" s="254"/>
      <c r="R833" s="254"/>
      <c r="S833" s="254"/>
      <c r="T833" s="255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56" t="s">
        <v>272</v>
      </c>
      <c r="AU833" s="256" t="s">
        <v>84</v>
      </c>
      <c r="AV833" s="14" t="s">
        <v>84</v>
      </c>
      <c r="AW833" s="14" t="s">
        <v>34</v>
      </c>
      <c r="AX833" s="14" t="s">
        <v>75</v>
      </c>
      <c r="AY833" s="256" t="s">
        <v>262</v>
      </c>
    </row>
    <row r="834" s="14" customFormat="1">
      <c r="A834" s="14"/>
      <c r="B834" s="246"/>
      <c r="C834" s="247"/>
      <c r="D834" s="237" t="s">
        <v>272</v>
      </c>
      <c r="E834" s="248" t="s">
        <v>19</v>
      </c>
      <c r="F834" s="249" t="s">
        <v>511</v>
      </c>
      <c r="G834" s="247"/>
      <c r="H834" s="250">
        <v>3.3199999999999998</v>
      </c>
      <c r="I834" s="251"/>
      <c r="J834" s="247"/>
      <c r="K834" s="247"/>
      <c r="L834" s="252"/>
      <c r="M834" s="253"/>
      <c r="N834" s="254"/>
      <c r="O834" s="254"/>
      <c r="P834" s="254"/>
      <c r="Q834" s="254"/>
      <c r="R834" s="254"/>
      <c r="S834" s="254"/>
      <c r="T834" s="255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56" t="s">
        <v>272</v>
      </c>
      <c r="AU834" s="256" t="s">
        <v>84</v>
      </c>
      <c r="AV834" s="14" t="s">
        <v>84</v>
      </c>
      <c r="AW834" s="14" t="s">
        <v>34</v>
      </c>
      <c r="AX834" s="14" t="s">
        <v>75</v>
      </c>
      <c r="AY834" s="256" t="s">
        <v>262</v>
      </c>
    </row>
    <row r="835" s="14" customFormat="1">
      <c r="A835" s="14"/>
      <c r="B835" s="246"/>
      <c r="C835" s="247"/>
      <c r="D835" s="237" t="s">
        <v>272</v>
      </c>
      <c r="E835" s="248" t="s">
        <v>19</v>
      </c>
      <c r="F835" s="249" t="s">
        <v>512</v>
      </c>
      <c r="G835" s="247"/>
      <c r="H835" s="250">
        <v>4.6600000000000001</v>
      </c>
      <c r="I835" s="251"/>
      <c r="J835" s="247"/>
      <c r="K835" s="247"/>
      <c r="L835" s="252"/>
      <c r="M835" s="253"/>
      <c r="N835" s="254"/>
      <c r="O835" s="254"/>
      <c r="P835" s="254"/>
      <c r="Q835" s="254"/>
      <c r="R835" s="254"/>
      <c r="S835" s="254"/>
      <c r="T835" s="255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56" t="s">
        <v>272</v>
      </c>
      <c r="AU835" s="256" t="s">
        <v>84</v>
      </c>
      <c r="AV835" s="14" t="s">
        <v>84</v>
      </c>
      <c r="AW835" s="14" t="s">
        <v>34</v>
      </c>
      <c r="AX835" s="14" t="s">
        <v>75</v>
      </c>
      <c r="AY835" s="256" t="s">
        <v>262</v>
      </c>
    </row>
    <row r="836" s="14" customFormat="1">
      <c r="A836" s="14"/>
      <c r="B836" s="246"/>
      <c r="C836" s="247"/>
      <c r="D836" s="237" t="s">
        <v>272</v>
      </c>
      <c r="E836" s="248" t="s">
        <v>19</v>
      </c>
      <c r="F836" s="249" t="s">
        <v>513</v>
      </c>
      <c r="G836" s="247"/>
      <c r="H836" s="250">
        <v>67.859999999999999</v>
      </c>
      <c r="I836" s="251"/>
      <c r="J836" s="247"/>
      <c r="K836" s="247"/>
      <c r="L836" s="252"/>
      <c r="M836" s="253"/>
      <c r="N836" s="254"/>
      <c r="O836" s="254"/>
      <c r="P836" s="254"/>
      <c r="Q836" s="254"/>
      <c r="R836" s="254"/>
      <c r="S836" s="254"/>
      <c r="T836" s="255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56" t="s">
        <v>272</v>
      </c>
      <c r="AU836" s="256" t="s">
        <v>84</v>
      </c>
      <c r="AV836" s="14" t="s">
        <v>84</v>
      </c>
      <c r="AW836" s="14" t="s">
        <v>34</v>
      </c>
      <c r="AX836" s="14" t="s">
        <v>75</v>
      </c>
      <c r="AY836" s="256" t="s">
        <v>262</v>
      </c>
    </row>
    <row r="837" s="14" customFormat="1">
      <c r="A837" s="14"/>
      <c r="B837" s="246"/>
      <c r="C837" s="247"/>
      <c r="D837" s="237" t="s">
        <v>272</v>
      </c>
      <c r="E837" s="248" t="s">
        <v>19</v>
      </c>
      <c r="F837" s="249" t="s">
        <v>514</v>
      </c>
      <c r="G837" s="247"/>
      <c r="H837" s="250">
        <v>8.5800000000000001</v>
      </c>
      <c r="I837" s="251"/>
      <c r="J837" s="247"/>
      <c r="K837" s="247"/>
      <c r="L837" s="252"/>
      <c r="M837" s="253"/>
      <c r="N837" s="254"/>
      <c r="O837" s="254"/>
      <c r="P837" s="254"/>
      <c r="Q837" s="254"/>
      <c r="R837" s="254"/>
      <c r="S837" s="254"/>
      <c r="T837" s="255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56" t="s">
        <v>272</v>
      </c>
      <c r="AU837" s="256" t="s">
        <v>84</v>
      </c>
      <c r="AV837" s="14" t="s">
        <v>84</v>
      </c>
      <c r="AW837" s="14" t="s">
        <v>34</v>
      </c>
      <c r="AX837" s="14" t="s">
        <v>75</v>
      </c>
      <c r="AY837" s="256" t="s">
        <v>262</v>
      </c>
    </row>
    <row r="838" s="16" customFormat="1">
      <c r="A838" s="16"/>
      <c r="B838" s="278"/>
      <c r="C838" s="279"/>
      <c r="D838" s="237" t="s">
        <v>272</v>
      </c>
      <c r="E838" s="280" t="s">
        <v>19</v>
      </c>
      <c r="F838" s="281" t="s">
        <v>419</v>
      </c>
      <c r="G838" s="279"/>
      <c r="H838" s="282">
        <v>102.2</v>
      </c>
      <c r="I838" s="283"/>
      <c r="J838" s="279"/>
      <c r="K838" s="279"/>
      <c r="L838" s="284"/>
      <c r="M838" s="285"/>
      <c r="N838" s="286"/>
      <c r="O838" s="286"/>
      <c r="P838" s="286"/>
      <c r="Q838" s="286"/>
      <c r="R838" s="286"/>
      <c r="S838" s="286"/>
      <c r="T838" s="287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T838" s="288" t="s">
        <v>272</v>
      </c>
      <c r="AU838" s="288" t="s">
        <v>84</v>
      </c>
      <c r="AV838" s="16" t="s">
        <v>95</v>
      </c>
      <c r="AW838" s="16" t="s">
        <v>34</v>
      </c>
      <c r="AX838" s="16" t="s">
        <v>75</v>
      </c>
      <c r="AY838" s="288" t="s">
        <v>262</v>
      </c>
    </row>
    <row r="839" s="13" customFormat="1">
      <c r="A839" s="13"/>
      <c r="B839" s="235"/>
      <c r="C839" s="236"/>
      <c r="D839" s="237" t="s">
        <v>272</v>
      </c>
      <c r="E839" s="238" t="s">
        <v>19</v>
      </c>
      <c r="F839" s="239" t="s">
        <v>420</v>
      </c>
      <c r="G839" s="236"/>
      <c r="H839" s="238" t="s">
        <v>19</v>
      </c>
      <c r="I839" s="240"/>
      <c r="J839" s="236"/>
      <c r="K839" s="236"/>
      <c r="L839" s="241"/>
      <c r="M839" s="242"/>
      <c r="N839" s="243"/>
      <c r="O839" s="243"/>
      <c r="P839" s="243"/>
      <c r="Q839" s="243"/>
      <c r="R839" s="243"/>
      <c r="S839" s="243"/>
      <c r="T839" s="244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45" t="s">
        <v>272</v>
      </c>
      <c r="AU839" s="245" t="s">
        <v>84</v>
      </c>
      <c r="AV839" s="13" t="s">
        <v>82</v>
      </c>
      <c r="AW839" s="13" t="s">
        <v>34</v>
      </c>
      <c r="AX839" s="13" t="s">
        <v>75</v>
      </c>
      <c r="AY839" s="245" t="s">
        <v>262</v>
      </c>
    </row>
    <row r="840" s="14" customFormat="1">
      <c r="A840" s="14"/>
      <c r="B840" s="246"/>
      <c r="C840" s="247"/>
      <c r="D840" s="237" t="s">
        <v>272</v>
      </c>
      <c r="E840" s="248" t="s">
        <v>19</v>
      </c>
      <c r="F840" s="249" t="s">
        <v>867</v>
      </c>
      <c r="G840" s="247"/>
      <c r="H840" s="250">
        <v>4.7300000000000004</v>
      </c>
      <c r="I840" s="251"/>
      <c r="J840" s="247"/>
      <c r="K840" s="247"/>
      <c r="L840" s="252"/>
      <c r="M840" s="253"/>
      <c r="N840" s="254"/>
      <c r="O840" s="254"/>
      <c r="P840" s="254"/>
      <c r="Q840" s="254"/>
      <c r="R840" s="254"/>
      <c r="S840" s="254"/>
      <c r="T840" s="255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56" t="s">
        <v>272</v>
      </c>
      <c r="AU840" s="256" t="s">
        <v>84</v>
      </c>
      <c r="AV840" s="14" t="s">
        <v>84</v>
      </c>
      <c r="AW840" s="14" t="s">
        <v>34</v>
      </c>
      <c r="AX840" s="14" t="s">
        <v>75</v>
      </c>
      <c r="AY840" s="256" t="s">
        <v>262</v>
      </c>
    </row>
    <row r="841" s="14" customFormat="1">
      <c r="A841" s="14"/>
      <c r="B841" s="246"/>
      <c r="C841" s="247"/>
      <c r="D841" s="237" t="s">
        <v>272</v>
      </c>
      <c r="E841" s="248" t="s">
        <v>19</v>
      </c>
      <c r="F841" s="249" t="s">
        <v>868</v>
      </c>
      <c r="G841" s="247"/>
      <c r="H841" s="250">
        <v>3.7400000000000002</v>
      </c>
      <c r="I841" s="251"/>
      <c r="J841" s="247"/>
      <c r="K841" s="247"/>
      <c r="L841" s="252"/>
      <c r="M841" s="253"/>
      <c r="N841" s="254"/>
      <c r="O841" s="254"/>
      <c r="P841" s="254"/>
      <c r="Q841" s="254"/>
      <c r="R841" s="254"/>
      <c r="S841" s="254"/>
      <c r="T841" s="255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56" t="s">
        <v>272</v>
      </c>
      <c r="AU841" s="256" t="s">
        <v>84</v>
      </c>
      <c r="AV841" s="14" t="s">
        <v>84</v>
      </c>
      <c r="AW841" s="14" t="s">
        <v>34</v>
      </c>
      <c r="AX841" s="14" t="s">
        <v>75</v>
      </c>
      <c r="AY841" s="256" t="s">
        <v>262</v>
      </c>
    </row>
    <row r="842" s="14" customFormat="1">
      <c r="A842" s="14"/>
      <c r="B842" s="246"/>
      <c r="C842" s="247"/>
      <c r="D842" s="237" t="s">
        <v>272</v>
      </c>
      <c r="E842" s="248" t="s">
        <v>19</v>
      </c>
      <c r="F842" s="249" t="s">
        <v>869</v>
      </c>
      <c r="G842" s="247"/>
      <c r="H842" s="250">
        <v>25.5</v>
      </c>
      <c r="I842" s="251"/>
      <c r="J842" s="247"/>
      <c r="K842" s="247"/>
      <c r="L842" s="252"/>
      <c r="M842" s="253"/>
      <c r="N842" s="254"/>
      <c r="O842" s="254"/>
      <c r="P842" s="254"/>
      <c r="Q842" s="254"/>
      <c r="R842" s="254"/>
      <c r="S842" s="254"/>
      <c r="T842" s="255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56" t="s">
        <v>272</v>
      </c>
      <c r="AU842" s="256" t="s">
        <v>84</v>
      </c>
      <c r="AV842" s="14" t="s">
        <v>84</v>
      </c>
      <c r="AW842" s="14" t="s">
        <v>34</v>
      </c>
      <c r="AX842" s="14" t="s">
        <v>75</v>
      </c>
      <c r="AY842" s="256" t="s">
        <v>262</v>
      </c>
    </row>
    <row r="843" s="14" customFormat="1">
      <c r="A843" s="14"/>
      <c r="B843" s="246"/>
      <c r="C843" s="247"/>
      <c r="D843" s="237" t="s">
        <v>272</v>
      </c>
      <c r="E843" s="248" t="s">
        <v>19</v>
      </c>
      <c r="F843" s="249" t="s">
        <v>755</v>
      </c>
      <c r="G843" s="247"/>
      <c r="H843" s="250">
        <v>12.949999999999999</v>
      </c>
      <c r="I843" s="251"/>
      <c r="J843" s="247"/>
      <c r="K843" s="247"/>
      <c r="L843" s="252"/>
      <c r="M843" s="253"/>
      <c r="N843" s="254"/>
      <c r="O843" s="254"/>
      <c r="P843" s="254"/>
      <c r="Q843" s="254"/>
      <c r="R843" s="254"/>
      <c r="S843" s="254"/>
      <c r="T843" s="255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56" t="s">
        <v>272</v>
      </c>
      <c r="AU843" s="256" t="s">
        <v>84</v>
      </c>
      <c r="AV843" s="14" t="s">
        <v>84</v>
      </c>
      <c r="AW843" s="14" t="s">
        <v>34</v>
      </c>
      <c r="AX843" s="14" t="s">
        <v>75</v>
      </c>
      <c r="AY843" s="256" t="s">
        <v>262</v>
      </c>
    </row>
    <row r="844" s="14" customFormat="1">
      <c r="A844" s="14"/>
      <c r="B844" s="246"/>
      <c r="C844" s="247"/>
      <c r="D844" s="237" t="s">
        <v>272</v>
      </c>
      <c r="E844" s="248" t="s">
        <v>19</v>
      </c>
      <c r="F844" s="249" t="s">
        <v>870</v>
      </c>
      <c r="G844" s="247"/>
      <c r="H844" s="250">
        <v>21.449999999999999</v>
      </c>
      <c r="I844" s="251"/>
      <c r="J844" s="247"/>
      <c r="K844" s="247"/>
      <c r="L844" s="252"/>
      <c r="M844" s="253"/>
      <c r="N844" s="254"/>
      <c r="O844" s="254"/>
      <c r="P844" s="254"/>
      <c r="Q844" s="254"/>
      <c r="R844" s="254"/>
      <c r="S844" s="254"/>
      <c r="T844" s="255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56" t="s">
        <v>272</v>
      </c>
      <c r="AU844" s="256" t="s">
        <v>84</v>
      </c>
      <c r="AV844" s="14" t="s">
        <v>84</v>
      </c>
      <c r="AW844" s="14" t="s">
        <v>34</v>
      </c>
      <c r="AX844" s="14" t="s">
        <v>75</v>
      </c>
      <c r="AY844" s="256" t="s">
        <v>262</v>
      </c>
    </row>
    <row r="845" s="14" customFormat="1">
      <c r="A845" s="14"/>
      <c r="B845" s="246"/>
      <c r="C845" s="247"/>
      <c r="D845" s="237" t="s">
        <v>272</v>
      </c>
      <c r="E845" s="248" t="s">
        <v>19</v>
      </c>
      <c r="F845" s="249" t="s">
        <v>871</v>
      </c>
      <c r="G845" s="247"/>
      <c r="H845" s="250">
        <v>2.7000000000000002</v>
      </c>
      <c r="I845" s="251"/>
      <c r="J845" s="247"/>
      <c r="K845" s="247"/>
      <c r="L845" s="252"/>
      <c r="M845" s="253"/>
      <c r="N845" s="254"/>
      <c r="O845" s="254"/>
      <c r="P845" s="254"/>
      <c r="Q845" s="254"/>
      <c r="R845" s="254"/>
      <c r="S845" s="254"/>
      <c r="T845" s="255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56" t="s">
        <v>272</v>
      </c>
      <c r="AU845" s="256" t="s">
        <v>84</v>
      </c>
      <c r="AV845" s="14" t="s">
        <v>84</v>
      </c>
      <c r="AW845" s="14" t="s">
        <v>34</v>
      </c>
      <c r="AX845" s="14" t="s">
        <v>75</v>
      </c>
      <c r="AY845" s="256" t="s">
        <v>262</v>
      </c>
    </row>
    <row r="846" s="14" customFormat="1">
      <c r="A846" s="14"/>
      <c r="B846" s="246"/>
      <c r="C846" s="247"/>
      <c r="D846" s="237" t="s">
        <v>272</v>
      </c>
      <c r="E846" s="248" t="s">
        <v>19</v>
      </c>
      <c r="F846" s="249" t="s">
        <v>872</v>
      </c>
      <c r="G846" s="247"/>
      <c r="H846" s="250">
        <v>1.6200000000000001</v>
      </c>
      <c r="I846" s="251"/>
      <c r="J846" s="247"/>
      <c r="K846" s="247"/>
      <c r="L846" s="252"/>
      <c r="M846" s="253"/>
      <c r="N846" s="254"/>
      <c r="O846" s="254"/>
      <c r="P846" s="254"/>
      <c r="Q846" s="254"/>
      <c r="R846" s="254"/>
      <c r="S846" s="254"/>
      <c r="T846" s="255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56" t="s">
        <v>272</v>
      </c>
      <c r="AU846" s="256" t="s">
        <v>84</v>
      </c>
      <c r="AV846" s="14" t="s">
        <v>84</v>
      </c>
      <c r="AW846" s="14" t="s">
        <v>34</v>
      </c>
      <c r="AX846" s="14" t="s">
        <v>75</v>
      </c>
      <c r="AY846" s="256" t="s">
        <v>262</v>
      </c>
    </row>
    <row r="847" s="14" customFormat="1">
      <c r="A847" s="14"/>
      <c r="B847" s="246"/>
      <c r="C847" s="247"/>
      <c r="D847" s="237" t="s">
        <v>272</v>
      </c>
      <c r="E847" s="248" t="s">
        <v>19</v>
      </c>
      <c r="F847" s="249" t="s">
        <v>873</v>
      </c>
      <c r="G847" s="247"/>
      <c r="H847" s="250">
        <v>1.6200000000000001</v>
      </c>
      <c r="I847" s="251"/>
      <c r="J847" s="247"/>
      <c r="K847" s="247"/>
      <c r="L847" s="252"/>
      <c r="M847" s="253"/>
      <c r="N847" s="254"/>
      <c r="O847" s="254"/>
      <c r="P847" s="254"/>
      <c r="Q847" s="254"/>
      <c r="R847" s="254"/>
      <c r="S847" s="254"/>
      <c r="T847" s="255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56" t="s">
        <v>272</v>
      </c>
      <c r="AU847" s="256" t="s">
        <v>84</v>
      </c>
      <c r="AV847" s="14" t="s">
        <v>84</v>
      </c>
      <c r="AW847" s="14" t="s">
        <v>34</v>
      </c>
      <c r="AX847" s="14" t="s">
        <v>75</v>
      </c>
      <c r="AY847" s="256" t="s">
        <v>262</v>
      </c>
    </row>
    <row r="848" s="14" customFormat="1">
      <c r="A848" s="14"/>
      <c r="B848" s="246"/>
      <c r="C848" s="247"/>
      <c r="D848" s="237" t="s">
        <v>272</v>
      </c>
      <c r="E848" s="248" t="s">
        <v>19</v>
      </c>
      <c r="F848" s="249" t="s">
        <v>468</v>
      </c>
      <c r="G848" s="247"/>
      <c r="H848" s="250">
        <v>18.370000000000001</v>
      </c>
      <c r="I848" s="251"/>
      <c r="J848" s="247"/>
      <c r="K848" s="247"/>
      <c r="L848" s="252"/>
      <c r="M848" s="253"/>
      <c r="N848" s="254"/>
      <c r="O848" s="254"/>
      <c r="P848" s="254"/>
      <c r="Q848" s="254"/>
      <c r="R848" s="254"/>
      <c r="S848" s="254"/>
      <c r="T848" s="255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56" t="s">
        <v>272</v>
      </c>
      <c r="AU848" s="256" t="s">
        <v>84</v>
      </c>
      <c r="AV848" s="14" t="s">
        <v>84</v>
      </c>
      <c r="AW848" s="14" t="s">
        <v>34</v>
      </c>
      <c r="AX848" s="14" t="s">
        <v>75</v>
      </c>
      <c r="AY848" s="256" t="s">
        <v>262</v>
      </c>
    </row>
    <row r="849" s="14" customFormat="1">
      <c r="A849" s="14"/>
      <c r="B849" s="246"/>
      <c r="C849" s="247"/>
      <c r="D849" s="237" t="s">
        <v>272</v>
      </c>
      <c r="E849" s="248" t="s">
        <v>19</v>
      </c>
      <c r="F849" s="249" t="s">
        <v>879</v>
      </c>
      <c r="G849" s="247"/>
      <c r="H849" s="250">
        <v>8.5800000000000001</v>
      </c>
      <c r="I849" s="251"/>
      <c r="J849" s="247"/>
      <c r="K849" s="247"/>
      <c r="L849" s="252"/>
      <c r="M849" s="253"/>
      <c r="N849" s="254"/>
      <c r="O849" s="254"/>
      <c r="P849" s="254"/>
      <c r="Q849" s="254"/>
      <c r="R849" s="254"/>
      <c r="S849" s="254"/>
      <c r="T849" s="255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56" t="s">
        <v>272</v>
      </c>
      <c r="AU849" s="256" t="s">
        <v>84</v>
      </c>
      <c r="AV849" s="14" t="s">
        <v>84</v>
      </c>
      <c r="AW849" s="14" t="s">
        <v>34</v>
      </c>
      <c r="AX849" s="14" t="s">
        <v>75</v>
      </c>
      <c r="AY849" s="256" t="s">
        <v>262</v>
      </c>
    </row>
    <row r="850" s="16" customFormat="1">
      <c r="A850" s="16"/>
      <c r="B850" s="278"/>
      <c r="C850" s="279"/>
      <c r="D850" s="237" t="s">
        <v>272</v>
      </c>
      <c r="E850" s="280" t="s">
        <v>19</v>
      </c>
      <c r="F850" s="281" t="s">
        <v>419</v>
      </c>
      <c r="G850" s="279"/>
      <c r="H850" s="282">
        <v>101.26000000000001</v>
      </c>
      <c r="I850" s="283"/>
      <c r="J850" s="279"/>
      <c r="K850" s="279"/>
      <c r="L850" s="284"/>
      <c r="M850" s="285"/>
      <c r="N850" s="286"/>
      <c r="O850" s="286"/>
      <c r="P850" s="286"/>
      <c r="Q850" s="286"/>
      <c r="R850" s="286"/>
      <c r="S850" s="286"/>
      <c r="T850" s="287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T850" s="288" t="s">
        <v>272</v>
      </c>
      <c r="AU850" s="288" t="s">
        <v>84</v>
      </c>
      <c r="AV850" s="16" t="s">
        <v>95</v>
      </c>
      <c r="AW850" s="16" t="s">
        <v>34</v>
      </c>
      <c r="AX850" s="16" t="s">
        <v>75</v>
      </c>
      <c r="AY850" s="288" t="s">
        <v>262</v>
      </c>
    </row>
    <row r="851" s="15" customFormat="1">
      <c r="A851" s="15"/>
      <c r="B851" s="257"/>
      <c r="C851" s="258"/>
      <c r="D851" s="237" t="s">
        <v>272</v>
      </c>
      <c r="E851" s="259" t="s">
        <v>19</v>
      </c>
      <c r="F851" s="260" t="s">
        <v>278</v>
      </c>
      <c r="G851" s="258"/>
      <c r="H851" s="261">
        <v>203.46000000000001</v>
      </c>
      <c r="I851" s="262"/>
      <c r="J851" s="258"/>
      <c r="K851" s="258"/>
      <c r="L851" s="263"/>
      <c r="M851" s="264"/>
      <c r="N851" s="265"/>
      <c r="O851" s="265"/>
      <c r="P851" s="265"/>
      <c r="Q851" s="265"/>
      <c r="R851" s="265"/>
      <c r="S851" s="265"/>
      <c r="T851" s="266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T851" s="267" t="s">
        <v>272</v>
      </c>
      <c r="AU851" s="267" t="s">
        <v>84</v>
      </c>
      <c r="AV851" s="15" t="s">
        <v>268</v>
      </c>
      <c r="AW851" s="15" t="s">
        <v>34</v>
      </c>
      <c r="AX851" s="15" t="s">
        <v>82</v>
      </c>
      <c r="AY851" s="267" t="s">
        <v>262</v>
      </c>
    </row>
    <row r="852" s="2" customFormat="1" ht="24.15" customHeight="1">
      <c r="A852" s="40"/>
      <c r="B852" s="41"/>
      <c r="C852" s="217" t="s">
        <v>885</v>
      </c>
      <c r="D852" s="217" t="s">
        <v>264</v>
      </c>
      <c r="E852" s="218" t="s">
        <v>886</v>
      </c>
      <c r="F852" s="219" t="s">
        <v>887</v>
      </c>
      <c r="G852" s="220" t="s">
        <v>116</v>
      </c>
      <c r="H852" s="221">
        <v>92.724999999999994</v>
      </c>
      <c r="I852" s="222"/>
      <c r="J852" s="223">
        <f>ROUND(I852*H852,2)</f>
        <v>0</v>
      </c>
      <c r="K852" s="219" t="s">
        <v>267</v>
      </c>
      <c r="L852" s="46"/>
      <c r="M852" s="224" t="s">
        <v>19</v>
      </c>
      <c r="N852" s="225" t="s">
        <v>46</v>
      </c>
      <c r="O852" s="86"/>
      <c r="P852" s="226">
        <f>O852*H852</f>
        <v>0</v>
      </c>
      <c r="Q852" s="226">
        <v>0</v>
      </c>
      <c r="R852" s="226">
        <f>Q852*H852</f>
        <v>0</v>
      </c>
      <c r="S852" s="226">
        <v>0.13100000000000001</v>
      </c>
      <c r="T852" s="227">
        <f>S852*H852</f>
        <v>12.146974999999999</v>
      </c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R852" s="228" t="s">
        <v>268</v>
      </c>
      <c r="AT852" s="228" t="s">
        <v>264</v>
      </c>
      <c r="AU852" s="228" t="s">
        <v>84</v>
      </c>
      <c r="AY852" s="19" t="s">
        <v>262</v>
      </c>
      <c r="BE852" s="229">
        <f>IF(N852="základní",J852,0)</f>
        <v>0</v>
      </c>
      <c r="BF852" s="229">
        <f>IF(N852="snížená",J852,0)</f>
        <v>0</v>
      </c>
      <c r="BG852" s="229">
        <f>IF(N852="zákl. přenesená",J852,0)</f>
        <v>0</v>
      </c>
      <c r="BH852" s="229">
        <f>IF(N852="sníž. přenesená",J852,0)</f>
        <v>0</v>
      </c>
      <c r="BI852" s="229">
        <f>IF(N852="nulová",J852,0)</f>
        <v>0</v>
      </c>
      <c r="BJ852" s="19" t="s">
        <v>82</v>
      </c>
      <c r="BK852" s="229">
        <f>ROUND(I852*H852,2)</f>
        <v>0</v>
      </c>
      <c r="BL852" s="19" t="s">
        <v>268</v>
      </c>
      <c r="BM852" s="228" t="s">
        <v>888</v>
      </c>
    </row>
    <row r="853" s="2" customFormat="1">
      <c r="A853" s="40"/>
      <c r="B853" s="41"/>
      <c r="C853" s="42"/>
      <c r="D853" s="230" t="s">
        <v>270</v>
      </c>
      <c r="E853" s="42"/>
      <c r="F853" s="231" t="s">
        <v>889</v>
      </c>
      <c r="G853" s="42"/>
      <c r="H853" s="42"/>
      <c r="I853" s="232"/>
      <c r="J853" s="42"/>
      <c r="K853" s="42"/>
      <c r="L853" s="46"/>
      <c r="M853" s="233"/>
      <c r="N853" s="234"/>
      <c r="O853" s="86"/>
      <c r="P853" s="86"/>
      <c r="Q853" s="86"/>
      <c r="R853" s="86"/>
      <c r="S853" s="86"/>
      <c r="T853" s="87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T853" s="19" t="s">
        <v>270</v>
      </c>
      <c r="AU853" s="19" t="s">
        <v>84</v>
      </c>
    </row>
    <row r="854" s="13" customFormat="1">
      <c r="A854" s="13"/>
      <c r="B854" s="235"/>
      <c r="C854" s="236"/>
      <c r="D854" s="237" t="s">
        <v>272</v>
      </c>
      <c r="E854" s="238" t="s">
        <v>19</v>
      </c>
      <c r="F854" s="239" t="s">
        <v>890</v>
      </c>
      <c r="G854" s="236"/>
      <c r="H854" s="238" t="s">
        <v>19</v>
      </c>
      <c r="I854" s="240"/>
      <c r="J854" s="236"/>
      <c r="K854" s="236"/>
      <c r="L854" s="241"/>
      <c r="M854" s="242"/>
      <c r="N854" s="243"/>
      <c r="O854" s="243"/>
      <c r="P854" s="243"/>
      <c r="Q854" s="243"/>
      <c r="R854" s="243"/>
      <c r="S854" s="243"/>
      <c r="T854" s="244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45" t="s">
        <v>272</v>
      </c>
      <c r="AU854" s="245" t="s">
        <v>84</v>
      </c>
      <c r="AV854" s="13" t="s">
        <v>82</v>
      </c>
      <c r="AW854" s="13" t="s">
        <v>34</v>
      </c>
      <c r="AX854" s="13" t="s">
        <v>75</v>
      </c>
      <c r="AY854" s="245" t="s">
        <v>262</v>
      </c>
    </row>
    <row r="855" s="14" customFormat="1">
      <c r="A855" s="14"/>
      <c r="B855" s="246"/>
      <c r="C855" s="247"/>
      <c r="D855" s="237" t="s">
        <v>272</v>
      </c>
      <c r="E855" s="248" t="s">
        <v>19</v>
      </c>
      <c r="F855" s="249" t="s">
        <v>891</v>
      </c>
      <c r="G855" s="247"/>
      <c r="H855" s="250">
        <v>64.125</v>
      </c>
      <c r="I855" s="251"/>
      <c r="J855" s="247"/>
      <c r="K855" s="247"/>
      <c r="L855" s="252"/>
      <c r="M855" s="253"/>
      <c r="N855" s="254"/>
      <c r="O855" s="254"/>
      <c r="P855" s="254"/>
      <c r="Q855" s="254"/>
      <c r="R855" s="254"/>
      <c r="S855" s="254"/>
      <c r="T855" s="255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56" t="s">
        <v>272</v>
      </c>
      <c r="AU855" s="256" t="s">
        <v>84</v>
      </c>
      <c r="AV855" s="14" t="s">
        <v>84</v>
      </c>
      <c r="AW855" s="14" t="s">
        <v>34</v>
      </c>
      <c r="AX855" s="14" t="s">
        <v>75</v>
      </c>
      <c r="AY855" s="256" t="s">
        <v>262</v>
      </c>
    </row>
    <row r="856" s="16" customFormat="1">
      <c r="A856" s="16"/>
      <c r="B856" s="278"/>
      <c r="C856" s="279"/>
      <c r="D856" s="237" t="s">
        <v>272</v>
      </c>
      <c r="E856" s="280" t="s">
        <v>19</v>
      </c>
      <c r="F856" s="281" t="s">
        <v>419</v>
      </c>
      <c r="G856" s="279"/>
      <c r="H856" s="282">
        <v>64.125</v>
      </c>
      <c r="I856" s="283"/>
      <c r="J856" s="279"/>
      <c r="K856" s="279"/>
      <c r="L856" s="284"/>
      <c r="M856" s="285"/>
      <c r="N856" s="286"/>
      <c r="O856" s="286"/>
      <c r="P856" s="286"/>
      <c r="Q856" s="286"/>
      <c r="R856" s="286"/>
      <c r="S856" s="286"/>
      <c r="T856" s="287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T856" s="288" t="s">
        <v>272</v>
      </c>
      <c r="AU856" s="288" t="s">
        <v>84</v>
      </c>
      <c r="AV856" s="16" t="s">
        <v>95</v>
      </c>
      <c r="AW856" s="16" t="s">
        <v>34</v>
      </c>
      <c r="AX856" s="16" t="s">
        <v>75</v>
      </c>
      <c r="AY856" s="288" t="s">
        <v>262</v>
      </c>
    </row>
    <row r="857" s="13" customFormat="1">
      <c r="A857" s="13"/>
      <c r="B857" s="235"/>
      <c r="C857" s="236"/>
      <c r="D857" s="237" t="s">
        <v>272</v>
      </c>
      <c r="E857" s="238" t="s">
        <v>19</v>
      </c>
      <c r="F857" s="239" t="s">
        <v>892</v>
      </c>
      <c r="G857" s="236"/>
      <c r="H857" s="238" t="s">
        <v>19</v>
      </c>
      <c r="I857" s="240"/>
      <c r="J857" s="236"/>
      <c r="K857" s="236"/>
      <c r="L857" s="241"/>
      <c r="M857" s="242"/>
      <c r="N857" s="243"/>
      <c r="O857" s="243"/>
      <c r="P857" s="243"/>
      <c r="Q857" s="243"/>
      <c r="R857" s="243"/>
      <c r="S857" s="243"/>
      <c r="T857" s="244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45" t="s">
        <v>272</v>
      </c>
      <c r="AU857" s="245" t="s">
        <v>84</v>
      </c>
      <c r="AV857" s="13" t="s">
        <v>82</v>
      </c>
      <c r="AW857" s="13" t="s">
        <v>34</v>
      </c>
      <c r="AX857" s="13" t="s">
        <v>75</v>
      </c>
      <c r="AY857" s="245" t="s">
        <v>262</v>
      </c>
    </row>
    <row r="858" s="13" customFormat="1">
      <c r="A858" s="13"/>
      <c r="B858" s="235"/>
      <c r="C858" s="236"/>
      <c r="D858" s="237" t="s">
        <v>272</v>
      </c>
      <c r="E858" s="238" t="s">
        <v>19</v>
      </c>
      <c r="F858" s="239" t="s">
        <v>893</v>
      </c>
      <c r="G858" s="236"/>
      <c r="H858" s="238" t="s">
        <v>19</v>
      </c>
      <c r="I858" s="240"/>
      <c r="J858" s="236"/>
      <c r="K858" s="236"/>
      <c r="L858" s="241"/>
      <c r="M858" s="242"/>
      <c r="N858" s="243"/>
      <c r="O858" s="243"/>
      <c r="P858" s="243"/>
      <c r="Q858" s="243"/>
      <c r="R858" s="243"/>
      <c r="S858" s="243"/>
      <c r="T858" s="244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45" t="s">
        <v>272</v>
      </c>
      <c r="AU858" s="245" t="s">
        <v>84</v>
      </c>
      <c r="AV858" s="13" t="s">
        <v>82</v>
      </c>
      <c r="AW858" s="13" t="s">
        <v>34</v>
      </c>
      <c r="AX858" s="13" t="s">
        <v>75</v>
      </c>
      <c r="AY858" s="245" t="s">
        <v>262</v>
      </c>
    </row>
    <row r="859" s="14" customFormat="1">
      <c r="A859" s="14"/>
      <c r="B859" s="246"/>
      <c r="C859" s="247"/>
      <c r="D859" s="237" t="s">
        <v>272</v>
      </c>
      <c r="E859" s="248" t="s">
        <v>19</v>
      </c>
      <c r="F859" s="249" t="s">
        <v>894</v>
      </c>
      <c r="G859" s="247"/>
      <c r="H859" s="250">
        <v>28.600000000000001</v>
      </c>
      <c r="I859" s="251"/>
      <c r="J859" s="247"/>
      <c r="K859" s="247"/>
      <c r="L859" s="252"/>
      <c r="M859" s="253"/>
      <c r="N859" s="254"/>
      <c r="O859" s="254"/>
      <c r="P859" s="254"/>
      <c r="Q859" s="254"/>
      <c r="R859" s="254"/>
      <c r="S859" s="254"/>
      <c r="T859" s="255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56" t="s">
        <v>272</v>
      </c>
      <c r="AU859" s="256" t="s">
        <v>84</v>
      </c>
      <c r="AV859" s="14" t="s">
        <v>84</v>
      </c>
      <c r="AW859" s="14" t="s">
        <v>34</v>
      </c>
      <c r="AX859" s="14" t="s">
        <v>75</v>
      </c>
      <c r="AY859" s="256" t="s">
        <v>262</v>
      </c>
    </row>
    <row r="860" s="16" customFormat="1">
      <c r="A860" s="16"/>
      <c r="B860" s="278"/>
      <c r="C860" s="279"/>
      <c r="D860" s="237" t="s">
        <v>272</v>
      </c>
      <c r="E860" s="280" t="s">
        <v>19</v>
      </c>
      <c r="F860" s="281" t="s">
        <v>419</v>
      </c>
      <c r="G860" s="279"/>
      <c r="H860" s="282">
        <v>28.600000000000001</v>
      </c>
      <c r="I860" s="283"/>
      <c r="J860" s="279"/>
      <c r="K860" s="279"/>
      <c r="L860" s="284"/>
      <c r="M860" s="285"/>
      <c r="N860" s="286"/>
      <c r="O860" s="286"/>
      <c r="P860" s="286"/>
      <c r="Q860" s="286"/>
      <c r="R860" s="286"/>
      <c r="S860" s="286"/>
      <c r="T860" s="287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T860" s="288" t="s">
        <v>272</v>
      </c>
      <c r="AU860" s="288" t="s">
        <v>84</v>
      </c>
      <c r="AV860" s="16" t="s">
        <v>95</v>
      </c>
      <c r="AW860" s="16" t="s">
        <v>34</v>
      </c>
      <c r="AX860" s="16" t="s">
        <v>75</v>
      </c>
      <c r="AY860" s="288" t="s">
        <v>262</v>
      </c>
    </row>
    <row r="861" s="15" customFormat="1">
      <c r="A861" s="15"/>
      <c r="B861" s="257"/>
      <c r="C861" s="258"/>
      <c r="D861" s="237" t="s">
        <v>272</v>
      </c>
      <c r="E861" s="259" t="s">
        <v>19</v>
      </c>
      <c r="F861" s="260" t="s">
        <v>278</v>
      </c>
      <c r="G861" s="258"/>
      <c r="H861" s="261">
        <v>92.724999999999994</v>
      </c>
      <c r="I861" s="262"/>
      <c r="J861" s="258"/>
      <c r="K861" s="258"/>
      <c r="L861" s="263"/>
      <c r="M861" s="264"/>
      <c r="N861" s="265"/>
      <c r="O861" s="265"/>
      <c r="P861" s="265"/>
      <c r="Q861" s="265"/>
      <c r="R861" s="265"/>
      <c r="S861" s="265"/>
      <c r="T861" s="266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T861" s="267" t="s">
        <v>272</v>
      </c>
      <c r="AU861" s="267" t="s">
        <v>84</v>
      </c>
      <c r="AV861" s="15" t="s">
        <v>268</v>
      </c>
      <c r="AW861" s="15" t="s">
        <v>34</v>
      </c>
      <c r="AX861" s="15" t="s">
        <v>82</v>
      </c>
      <c r="AY861" s="267" t="s">
        <v>262</v>
      </c>
    </row>
    <row r="862" s="2" customFormat="1" ht="24.15" customHeight="1">
      <c r="A862" s="40"/>
      <c r="B862" s="41"/>
      <c r="C862" s="217" t="s">
        <v>895</v>
      </c>
      <c r="D862" s="217" t="s">
        <v>264</v>
      </c>
      <c r="E862" s="218" t="s">
        <v>896</v>
      </c>
      <c r="F862" s="219" t="s">
        <v>897</v>
      </c>
      <c r="G862" s="220" t="s">
        <v>137</v>
      </c>
      <c r="H862" s="221">
        <v>6.6710000000000003</v>
      </c>
      <c r="I862" s="222"/>
      <c r="J862" s="223">
        <f>ROUND(I862*H862,2)</f>
        <v>0</v>
      </c>
      <c r="K862" s="219" t="s">
        <v>267</v>
      </c>
      <c r="L862" s="46"/>
      <c r="M862" s="224" t="s">
        <v>19</v>
      </c>
      <c r="N862" s="225" t="s">
        <v>46</v>
      </c>
      <c r="O862" s="86"/>
      <c r="P862" s="226">
        <f>O862*H862</f>
        <v>0</v>
      </c>
      <c r="Q862" s="226">
        <v>0</v>
      </c>
      <c r="R862" s="226">
        <f>Q862*H862</f>
        <v>0</v>
      </c>
      <c r="S862" s="226">
        <v>1.8</v>
      </c>
      <c r="T862" s="227">
        <f>S862*H862</f>
        <v>12.007800000000001</v>
      </c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R862" s="228" t="s">
        <v>268</v>
      </c>
      <c r="AT862" s="228" t="s">
        <v>264</v>
      </c>
      <c r="AU862" s="228" t="s">
        <v>84</v>
      </c>
      <c r="AY862" s="19" t="s">
        <v>262</v>
      </c>
      <c r="BE862" s="229">
        <f>IF(N862="základní",J862,0)</f>
        <v>0</v>
      </c>
      <c r="BF862" s="229">
        <f>IF(N862="snížená",J862,0)</f>
        <v>0</v>
      </c>
      <c r="BG862" s="229">
        <f>IF(N862="zákl. přenesená",J862,0)</f>
        <v>0</v>
      </c>
      <c r="BH862" s="229">
        <f>IF(N862="sníž. přenesená",J862,0)</f>
        <v>0</v>
      </c>
      <c r="BI862" s="229">
        <f>IF(N862="nulová",J862,0)</f>
        <v>0</v>
      </c>
      <c r="BJ862" s="19" t="s">
        <v>82</v>
      </c>
      <c r="BK862" s="229">
        <f>ROUND(I862*H862,2)</f>
        <v>0</v>
      </c>
      <c r="BL862" s="19" t="s">
        <v>268</v>
      </c>
      <c r="BM862" s="228" t="s">
        <v>898</v>
      </c>
    </row>
    <row r="863" s="2" customFormat="1">
      <c r="A863" s="40"/>
      <c r="B863" s="41"/>
      <c r="C863" s="42"/>
      <c r="D863" s="230" t="s">
        <v>270</v>
      </c>
      <c r="E863" s="42"/>
      <c r="F863" s="231" t="s">
        <v>899</v>
      </c>
      <c r="G863" s="42"/>
      <c r="H863" s="42"/>
      <c r="I863" s="232"/>
      <c r="J863" s="42"/>
      <c r="K863" s="42"/>
      <c r="L863" s="46"/>
      <c r="M863" s="233"/>
      <c r="N863" s="234"/>
      <c r="O863" s="86"/>
      <c r="P863" s="86"/>
      <c r="Q863" s="86"/>
      <c r="R863" s="86"/>
      <c r="S863" s="86"/>
      <c r="T863" s="87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T863" s="19" t="s">
        <v>270</v>
      </c>
      <c r="AU863" s="19" t="s">
        <v>84</v>
      </c>
    </row>
    <row r="864" s="13" customFormat="1">
      <c r="A864" s="13"/>
      <c r="B864" s="235"/>
      <c r="C864" s="236"/>
      <c r="D864" s="237" t="s">
        <v>272</v>
      </c>
      <c r="E864" s="238" t="s">
        <v>19</v>
      </c>
      <c r="F864" s="239" t="s">
        <v>890</v>
      </c>
      <c r="G864" s="236"/>
      <c r="H864" s="238" t="s">
        <v>19</v>
      </c>
      <c r="I864" s="240"/>
      <c r="J864" s="236"/>
      <c r="K864" s="236"/>
      <c r="L864" s="241"/>
      <c r="M864" s="242"/>
      <c r="N864" s="243"/>
      <c r="O864" s="243"/>
      <c r="P864" s="243"/>
      <c r="Q864" s="243"/>
      <c r="R864" s="243"/>
      <c r="S864" s="243"/>
      <c r="T864" s="244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45" t="s">
        <v>272</v>
      </c>
      <c r="AU864" s="245" t="s">
        <v>84</v>
      </c>
      <c r="AV864" s="13" t="s">
        <v>82</v>
      </c>
      <c r="AW864" s="13" t="s">
        <v>34</v>
      </c>
      <c r="AX864" s="13" t="s">
        <v>75</v>
      </c>
      <c r="AY864" s="245" t="s">
        <v>262</v>
      </c>
    </row>
    <row r="865" s="13" customFormat="1">
      <c r="A865" s="13"/>
      <c r="B865" s="235"/>
      <c r="C865" s="236"/>
      <c r="D865" s="237" t="s">
        <v>272</v>
      </c>
      <c r="E865" s="238" t="s">
        <v>19</v>
      </c>
      <c r="F865" s="239" t="s">
        <v>900</v>
      </c>
      <c r="G865" s="236"/>
      <c r="H865" s="238" t="s">
        <v>19</v>
      </c>
      <c r="I865" s="240"/>
      <c r="J865" s="236"/>
      <c r="K865" s="236"/>
      <c r="L865" s="241"/>
      <c r="M865" s="242"/>
      <c r="N865" s="243"/>
      <c r="O865" s="243"/>
      <c r="P865" s="243"/>
      <c r="Q865" s="243"/>
      <c r="R865" s="243"/>
      <c r="S865" s="243"/>
      <c r="T865" s="244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45" t="s">
        <v>272</v>
      </c>
      <c r="AU865" s="245" t="s">
        <v>84</v>
      </c>
      <c r="AV865" s="13" t="s">
        <v>82</v>
      </c>
      <c r="AW865" s="13" t="s">
        <v>34</v>
      </c>
      <c r="AX865" s="13" t="s">
        <v>75</v>
      </c>
      <c r="AY865" s="245" t="s">
        <v>262</v>
      </c>
    </row>
    <row r="866" s="14" customFormat="1">
      <c r="A866" s="14"/>
      <c r="B866" s="246"/>
      <c r="C866" s="247"/>
      <c r="D866" s="237" t="s">
        <v>272</v>
      </c>
      <c r="E866" s="248" t="s">
        <v>19</v>
      </c>
      <c r="F866" s="249" t="s">
        <v>901</v>
      </c>
      <c r="G866" s="247"/>
      <c r="H866" s="250">
        <v>3.6859999999999999</v>
      </c>
      <c r="I866" s="251"/>
      <c r="J866" s="247"/>
      <c r="K866" s="247"/>
      <c r="L866" s="252"/>
      <c r="M866" s="253"/>
      <c r="N866" s="254"/>
      <c r="O866" s="254"/>
      <c r="P866" s="254"/>
      <c r="Q866" s="254"/>
      <c r="R866" s="254"/>
      <c r="S866" s="254"/>
      <c r="T866" s="255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56" t="s">
        <v>272</v>
      </c>
      <c r="AU866" s="256" t="s">
        <v>84</v>
      </c>
      <c r="AV866" s="14" t="s">
        <v>84</v>
      </c>
      <c r="AW866" s="14" t="s">
        <v>34</v>
      </c>
      <c r="AX866" s="14" t="s">
        <v>75</v>
      </c>
      <c r="AY866" s="256" t="s">
        <v>262</v>
      </c>
    </row>
    <row r="867" s="13" customFormat="1">
      <c r="A867" s="13"/>
      <c r="B867" s="235"/>
      <c r="C867" s="236"/>
      <c r="D867" s="237" t="s">
        <v>272</v>
      </c>
      <c r="E867" s="238" t="s">
        <v>19</v>
      </c>
      <c r="F867" s="239" t="s">
        <v>902</v>
      </c>
      <c r="G867" s="236"/>
      <c r="H867" s="238" t="s">
        <v>19</v>
      </c>
      <c r="I867" s="240"/>
      <c r="J867" s="236"/>
      <c r="K867" s="236"/>
      <c r="L867" s="241"/>
      <c r="M867" s="242"/>
      <c r="N867" s="243"/>
      <c r="O867" s="243"/>
      <c r="P867" s="243"/>
      <c r="Q867" s="243"/>
      <c r="R867" s="243"/>
      <c r="S867" s="243"/>
      <c r="T867" s="244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45" t="s">
        <v>272</v>
      </c>
      <c r="AU867" s="245" t="s">
        <v>84</v>
      </c>
      <c r="AV867" s="13" t="s">
        <v>82</v>
      </c>
      <c r="AW867" s="13" t="s">
        <v>34</v>
      </c>
      <c r="AX867" s="13" t="s">
        <v>75</v>
      </c>
      <c r="AY867" s="245" t="s">
        <v>262</v>
      </c>
    </row>
    <row r="868" s="14" customFormat="1">
      <c r="A868" s="14"/>
      <c r="B868" s="246"/>
      <c r="C868" s="247"/>
      <c r="D868" s="237" t="s">
        <v>272</v>
      </c>
      <c r="E868" s="248" t="s">
        <v>19</v>
      </c>
      <c r="F868" s="249" t="s">
        <v>903</v>
      </c>
      <c r="G868" s="247"/>
      <c r="H868" s="250">
        <v>2.4510000000000001</v>
      </c>
      <c r="I868" s="251"/>
      <c r="J868" s="247"/>
      <c r="K868" s="247"/>
      <c r="L868" s="252"/>
      <c r="M868" s="253"/>
      <c r="N868" s="254"/>
      <c r="O868" s="254"/>
      <c r="P868" s="254"/>
      <c r="Q868" s="254"/>
      <c r="R868" s="254"/>
      <c r="S868" s="254"/>
      <c r="T868" s="255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56" t="s">
        <v>272</v>
      </c>
      <c r="AU868" s="256" t="s">
        <v>84</v>
      </c>
      <c r="AV868" s="14" t="s">
        <v>84</v>
      </c>
      <c r="AW868" s="14" t="s">
        <v>34</v>
      </c>
      <c r="AX868" s="14" t="s">
        <v>75</v>
      </c>
      <c r="AY868" s="256" t="s">
        <v>262</v>
      </c>
    </row>
    <row r="869" s="13" customFormat="1">
      <c r="A869" s="13"/>
      <c r="B869" s="235"/>
      <c r="C869" s="236"/>
      <c r="D869" s="237" t="s">
        <v>272</v>
      </c>
      <c r="E869" s="238" t="s">
        <v>19</v>
      </c>
      <c r="F869" s="239" t="s">
        <v>904</v>
      </c>
      <c r="G869" s="236"/>
      <c r="H869" s="238" t="s">
        <v>19</v>
      </c>
      <c r="I869" s="240"/>
      <c r="J869" s="236"/>
      <c r="K869" s="236"/>
      <c r="L869" s="241"/>
      <c r="M869" s="242"/>
      <c r="N869" s="243"/>
      <c r="O869" s="243"/>
      <c r="P869" s="243"/>
      <c r="Q869" s="243"/>
      <c r="R869" s="243"/>
      <c r="S869" s="243"/>
      <c r="T869" s="244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45" t="s">
        <v>272</v>
      </c>
      <c r="AU869" s="245" t="s">
        <v>84</v>
      </c>
      <c r="AV869" s="13" t="s">
        <v>82</v>
      </c>
      <c r="AW869" s="13" t="s">
        <v>34</v>
      </c>
      <c r="AX869" s="13" t="s">
        <v>75</v>
      </c>
      <c r="AY869" s="245" t="s">
        <v>262</v>
      </c>
    </row>
    <row r="870" s="14" customFormat="1">
      <c r="A870" s="14"/>
      <c r="B870" s="246"/>
      <c r="C870" s="247"/>
      <c r="D870" s="237" t="s">
        <v>272</v>
      </c>
      <c r="E870" s="248" t="s">
        <v>19</v>
      </c>
      <c r="F870" s="249" t="s">
        <v>905</v>
      </c>
      <c r="G870" s="247"/>
      <c r="H870" s="250">
        <v>0.53400000000000003</v>
      </c>
      <c r="I870" s="251"/>
      <c r="J870" s="247"/>
      <c r="K870" s="247"/>
      <c r="L870" s="252"/>
      <c r="M870" s="253"/>
      <c r="N870" s="254"/>
      <c r="O870" s="254"/>
      <c r="P870" s="254"/>
      <c r="Q870" s="254"/>
      <c r="R870" s="254"/>
      <c r="S870" s="254"/>
      <c r="T870" s="255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56" t="s">
        <v>272</v>
      </c>
      <c r="AU870" s="256" t="s">
        <v>84</v>
      </c>
      <c r="AV870" s="14" t="s">
        <v>84</v>
      </c>
      <c r="AW870" s="14" t="s">
        <v>34</v>
      </c>
      <c r="AX870" s="14" t="s">
        <v>75</v>
      </c>
      <c r="AY870" s="256" t="s">
        <v>262</v>
      </c>
    </row>
    <row r="871" s="15" customFormat="1">
      <c r="A871" s="15"/>
      <c r="B871" s="257"/>
      <c r="C871" s="258"/>
      <c r="D871" s="237" t="s">
        <v>272</v>
      </c>
      <c r="E871" s="259" t="s">
        <v>19</v>
      </c>
      <c r="F871" s="260" t="s">
        <v>278</v>
      </c>
      <c r="G871" s="258"/>
      <c r="H871" s="261">
        <v>6.6710000000000003</v>
      </c>
      <c r="I871" s="262"/>
      <c r="J871" s="258"/>
      <c r="K871" s="258"/>
      <c r="L871" s="263"/>
      <c r="M871" s="264"/>
      <c r="N871" s="265"/>
      <c r="O871" s="265"/>
      <c r="P871" s="265"/>
      <c r="Q871" s="265"/>
      <c r="R871" s="265"/>
      <c r="S871" s="265"/>
      <c r="T871" s="266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T871" s="267" t="s">
        <v>272</v>
      </c>
      <c r="AU871" s="267" t="s">
        <v>84</v>
      </c>
      <c r="AV871" s="15" t="s">
        <v>268</v>
      </c>
      <c r="AW871" s="15" t="s">
        <v>34</v>
      </c>
      <c r="AX871" s="15" t="s">
        <v>82</v>
      </c>
      <c r="AY871" s="267" t="s">
        <v>262</v>
      </c>
    </row>
    <row r="872" s="2" customFormat="1" ht="16.5" customHeight="1">
      <c r="A872" s="40"/>
      <c r="B872" s="41"/>
      <c r="C872" s="217" t="s">
        <v>906</v>
      </c>
      <c r="D872" s="217" t="s">
        <v>264</v>
      </c>
      <c r="E872" s="218" t="s">
        <v>907</v>
      </c>
      <c r="F872" s="219" t="s">
        <v>908</v>
      </c>
      <c r="G872" s="220" t="s">
        <v>137</v>
      </c>
      <c r="H872" s="221">
        <v>5.7850000000000001</v>
      </c>
      <c r="I872" s="222"/>
      <c r="J872" s="223">
        <f>ROUND(I872*H872,2)</f>
        <v>0</v>
      </c>
      <c r="K872" s="219" t="s">
        <v>267</v>
      </c>
      <c r="L872" s="46"/>
      <c r="M872" s="224" t="s">
        <v>19</v>
      </c>
      <c r="N872" s="225" t="s">
        <v>46</v>
      </c>
      <c r="O872" s="86"/>
      <c r="P872" s="226">
        <f>O872*H872</f>
        <v>0</v>
      </c>
      <c r="Q872" s="226">
        <v>0</v>
      </c>
      <c r="R872" s="226">
        <f>Q872*H872</f>
        <v>0</v>
      </c>
      <c r="S872" s="226">
        <v>2.2000000000000002</v>
      </c>
      <c r="T872" s="227">
        <f>S872*H872</f>
        <v>12.727000000000002</v>
      </c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R872" s="228" t="s">
        <v>268</v>
      </c>
      <c r="AT872" s="228" t="s">
        <v>264</v>
      </c>
      <c r="AU872" s="228" t="s">
        <v>84</v>
      </c>
      <c r="AY872" s="19" t="s">
        <v>262</v>
      </c>
      <c r="BE872" s="229">
        <f>IF(N872="základní",J872,0)</f>
        <v>0</v>
      </c>
      <c r="BF872" s="229">
        <f>IF(N872="snížená",J872,0)</f>
        <v>0</v>
      </c>
      <c r="BG872" s="229">
        <f>IF(N872="zákl. přenesená",J872,0)</f>
        <v>0</v>
      </c>
      <c r="BH872" s="229">
        <f>IF(N872="sníž. přenesená",J872,0)</f>
        <v>0</v>
      </c>
      <c r="BI872" s="229">
        <f>IF(N872="nulová",J872,0)</f>
        <v>0</v>
      </c>
      <c r="BJ872" s="19" t="s">
        <v>82</v>
      </c>
      <c r="BK872" s="229">
        <f>ROUND(I872*H872,2)</f>
        <v>0</v>
      </c>
      <c r="BL872" s="19" t="s">
        <v>268</v>
      </c>
      <c r="BM872" s="228" t="s">
        <v>909</v>
      </c>
    </row>
    <row r="873" s="2" customFormat="1">
      <c r="A873" s="40"/>
      <c r="B873" s="41"/>
      <c r="C873" s="42"/>
      <c r="D873" s="230" t="s">
        <v>270</v>
      </c>
      <c r="E873" s="42"/>
      <c r="F873" s="231" t="s">
        <v>910</v>
      </c>
      <c r="G873" s="42"/>
      <c r="H873" s="42"/>
      <c r="I873" s="232"/>
      <c r="J873" s="42"/>
      <c r="K873" s="42"/>
      <c r="L873" s="46"/>
      <c r="M873" s="233"/>
      <c r="N873" s="234"/>
      <c r="O873" s="86"/>
      <c r="P873" s="86"/>
      <c r="Q873" s="86"/>
      <c r="R873" s="86"/>
      <c r="S873" s="86"/>
      <c r="T873" s="87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T873" s="19" t="s">
        <v>270</v>
      </c>
      <c r="AU873" s="19" t="s">
        <v>84</v>
      </c>
    </row>
    <row r="874" s="13" customFormat="1">
      <c r="A874" s="13"/>
      <c r="B874" s="235"/>
      <c r="C874" s="236"/>
      <c r="D874" s="237" t="s">
        <v>272</v>
      </c>
      <c r="E874" s="238" t="s">
        <v>19</v>
      </c>
      <c r="F874" s="239" t="s">
        <v>911</v>
      </c>
      <c r="G874" s="236"/>
      <c r="H874" s="238" t="s">
        <v>19</v>
      </c>
      <c r="I874" s="240"/>
      <c r="J874" s="236"/>
      <c r="K874" s="236"/>
      <c r="L874" s="241"/>
      <c r="M874" s="242"/>
      <c r="N874" s="243"/>
      <c r="O874" s="243"/>
      <c r="P874" s="243"/>
      <c r="Q874" s="243"/>
      <c r="R874" s="243"/>
      <c r="S874" s="243"/>
      <c r="T874" s="244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45" t="s">
        <v>272</v>
      </c>
      <c r="AU874" s="245" t="s">
        <v>84</v>
      </c>
      <c r="AV874" s="13" t="s">
        <v>82</v>
      </c>
      <c r="AW874" s="13" t="s">
        <v>34</v>
      </c>
      <c r="AX874" s="13" t="s">
        <v>75</v>
      </c>
      <c r="AY874" s="245" t="s">
        <v>262</v>
      </c>
    </row>
    <row r="875" s="13" customFormat="1">
      <c r="A875" s="13"/>
      <c r="B875" s="235"/>
      <c r="C875" s="236"/>
      <c r="D875" s="237" t="s">
        <v>272</v>
      </c>
      <c r="E875" s="238" t="s">
        <v>19</v>
      </c>
      <c r="F875" s="239" t="s">
        <v>912</v>
      </c>
      <c r="G875" s="236"/>
      <c r="H875" s="238" t="s">
        <v>19</v>
      </c>
      <c r="I875" s="240"/>
      <c r="J875" s="236"/>
      <c r="K875" s="236"/>
      <c r="L875" s="241"/>
      <c r="M875" s="242"/>
      <c r="N875" s="243"/>
      <c r="O875" s="243"/>
      <c r="P875" s="243"/>
      <c r="Q875" s="243"/>
      <c r="R875" s="243"/>
      <c r="S875" s="243"/>
      <c r="T875" s="244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45" t="s">
        <v>272</v>
      </c>
      <c r="AU875" s="245" t="s">
        <v>84</v>
      </c>
      <c r="AV875" s="13" t="s">
        <v>82</v>
      </c>
      <c r="AW875" s="13" t="s">
        <v>34</v>
      </c>
      <c r="AX875" s="13" t="s">
        <v>75</v>
      </c>
      <c r="AY875" s="245" t="s">
        <v>262</v>
      </c>
    </row>
    <row r="876" s="13" customFormat="1">
      <c r="A876" s="13"/>
      <c r="B876" s="235"/>
      <c r="C876" s="236"/>
      <c r="D876" s="237" t="s">
        <v>272</v>
      </c>
      <c r="E876" s="238" t="s">
        <v>19</v>
      </c>
      <c r="F876" s="239" t="s">
        <v>913</v>
      </c>
      <c r="G876" s="236"/>
      <c r="H876" s="238" t="s">
        <v>19</v>
      </c>
      <c r="I876" s="240"/>
      <c r="J876" s="236"/>
      <c r="K876" s="236"/>
      <c r="L876" s="241"/>
      <c r="M876" s="242"/>
      <c r="N876" s="243"/>
      <c r="O876" s="243"/>
      <c r="P876" s="243"/>
      <c r="Q876" s="243"/>
      <c r="R876" s="243"/>
      <c r="S876" s="243"/>
      <c r="T876" s="244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45" t="s">
        <v>272</v>
      </c>
      <c r="AU876" s="245" t="s">
        <v>84</v>
      </c>
      <c r="AV876" s="13" t="s">
        <v>82</v>
      </c>
      <c r="AW876" s="13" t="s">
        <v>34</v>
      </c>
      <c r="AX876" s="13" t="s">
        <v>75</v>
      </c>
      <c r="AY876" s="245" t="s">
        <v>262</v>
      </c>
    </row>
    <row r="877" s="14" customFormat="1">
      <c r="A877" s="14"/>
      <c r="B877" s="246"/>
      <c r="C877" s="247"/>
      <c r="D877" s="237" t="s">
        <v>272</v>
      </c>
      <c r="E877" s="248" t="s">
        <v>19</v>
      </c>
      <c r="F877" s="249" t="s">
        <v>914</v>
      </c>
      <c r="G877" s="247"/>
      <c r="H877" s="250">
        <v>8.3100000000000005</v>
      </c>
      <c r="I877" s="251"/>
      <c r="J877" s="247"/>
      <c r="K877" s="247"/>
      <c r="L877" s="252"/>
      <c r="M877" s="253"/>
      <c r="N877" s="254"/>
      <c r="O877" s="254"/>
      <c r="P877" s="254"/>
      <c r="Q877" s="254"/>
      <c r="R877" s="254"/>
      <c r="S877" s="254"/>
      <c r="T877" s="255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56" t="s">
        <v>272</v>
      </c>
      <c r="AU877" s="256" t="s">
        <v>84</v>
      </c>
      <c r="AV877" s="14" t="s">
        <v>84</v>
      </c>
      <c r="AW877" s="14" t="s">
        <v>34</v>
      </c>
      <c r="AX877" s="14" t="s">
        <v>75</v>
      </c>
      <c r="AY877" s="256" t="s">
        <v>262</v>
      </c>
    </row>
    <row r="878" s="14" customFormat="1">
      <c r="A878" s="14"/>
      <c r="B878" s="246"/>
      <c r="C878" s="247"/>
      <c r="D878" s="237" t="s">
        <v>272</v>
      </c>
      <c r="E878" s="248" t="s">
        <v>19</v>
      </c>
      <c r="F878" s="249" t="s">
        <v>915</v>
      </c>
      <c r="G878" s="247"/>
      <c r="H878" s="250">
        <v>21.789999999999999</v>
      </c>
      <c r="I878" s="251"/>
      <c r="J878" s="247"/>
      <c r="K878" s="247"/>
      <c r="L878" s="252"/>
      <c r="M878" s="253"/>
      <c r="N878" s="254"/>
      <c r="O878" s="254"/>
      <c r="P878" s="254"/>
      <c r="Q878" s="254"/>
      <c r="R878" s="254"/>
      <c r="S878" s="254"/>
      <c r="T878" s="255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56" t="s">
        <v>272</v>
      </c>
      <c r="AU878" s="256" t="s">
        <v>84</v>
      </c>
      <c r="AV878" s="14" t="s">
        <v>84</v>
      </c>
      <c r="AW878" s="14" t="s">
        <v>34</v>
      </c>
      <c r="AX878" s="14" t="s">
        <v>75</v>
      </c>
      <c r="AY878" s="256" t="s">
        <v>262</v>
      </c>
    </row>
    <row r="879" s="14" customFormat="1">
      <c r="A879" s="14"/>
      <c r="B879" s="246"/>
      <c r="C879" s="247"/>
      <c r="D879" s="237" t="s">
        <v>272</v>
      </c>
      <c r="E879" s="248" t="s">
        <v>19</v>
      </c>
      <c r="F879" s="249" t="s">
        <v>916</v>
      </c>
      <c r="G879" s="247"/>
      <c r="H879" s="250">
        <v>1.6200000000000001</v>
      </c>
      <c r="I879" s="251"/>
      <c r="J879" s="247"/>
      <c r="K879" s="247"/>
      <c r="L879" s="252"/>
      <c r="M879" s="253"/>
      <c r="N879" s="254"/>
      <c r="O879" s="254"/>
      <c r="P879" s="254"/>
      <c r="Q879" s="254"/>
      <c r="R879" s="254"/>
      <c r="S879" s="254"/>
      <c r="T879" s="255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56" t="s">
        <v>272</v>
      </c>
      <c r="AU879" s="256" t="s">
        <v>84</v>
      </c>
      <c r="AV879" s="14" t="s">
        <v>84</v>
      </c>
      <c r="AW879" s="14" t="s">
        <v>34</v>
      </c>
      <c r="AX879" s="14" t="s">
        <v>75</v>
      </c>
      <c r="AY879" s="256" t="s">
        <v>262</v>
      </c>
    </row>
    <row r="880" s="14" customFormat="1">
      <c r="A880" s="14"/>
      <c r="B880" s="246"/>
      <c r="C880" s="247"/>
      <c r="D880" s="237" t="s">
        <v>272</v>
      </c>
      <c r="E880" s="248" t="s">
        <v>19</v>
      </c>
      <c r="F880" s="249" t="s">
        <v>917</v>
      </c>
      <c r="G880" s="247"/>
      <c r="H880" s="250">
        <v>1.6200000000000001</v>
      </c>
      <c r="I880" s="251"/>
      <c r="J880" s="247"/>
      <c r="K880" s="247"/>
      <c r="L880" s="252"/>
      <c r="M880" s="253"/>
      <c r="N880" s="254"/>
      <c r="O880" s="254"/>
      <c r="P880" s="254"/>
      <c r="Q880" s="254"/>
      <c r="R880" s="254"/>
      <c r="S880" s="254"/>
      <c r="T880" s="255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56" t="s">
        <v>272</v>
      </c>
      <c r="AU880" s="256" t="s">
        <v>84</v>
      </c>
      <c r="AV880" s="14" t="s">
        <v>84</v>
      </c>
      <c r="AW880" s="14" t="s">
        <v>34</v>
      </c>
      <c r="AX880" s="14" t="s">
        <v>75</v>
      </c>
      <c r="AY880" s="256" t="s">
        <v>262</v>
      </c>
    </row>
    <row r="881" s="14" customFormat="1">
      <c r="A881" s="14"/>
      <c r="B881" s="246"/>
      <c r="C881" s="247"/>
      <c r="D881" s="237" t="s">
        <v>272</v>
      </c>
      <c r="E881" s="248" t="s">
        <v>19</v>
      </c>
      <c r="F881" s="249" t="s">
        <v>918</v>
      </c>
      <c r="G881" s="247"/>
      <c r="H881" s="250">
        <v>8.0500000000000007</v>
      </c>
      <c r="I881" s="251"/>
      <c r="J881" s="247"/>
      <c r="K881" s="247"/>
      <c r="L881" s="252"/>
      <c r="M881" s="253"/>
      <c r="N881" s="254"/>
      <c r="O881" s="254"/>
      <c r="P881" s="254"/>
      <c r="Q881" s="254"/>
      <c r="R881" s="254"/>
      <c r="S881" s="254"/>
      <c r="T881" s="255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56" t="s">
        <v>272</v>
      </c>
      <c r="AU881" s="256" t="s">
        <v>84</v>
      </c>
      <c r="AV881" s="14" t="s">
        <v>84</v>
      </c>
      <c r="AW881" s="14" t="s">
        <v>34</v>
      </c>
      <c r="AX881" s="14" t="s">
        <v>75</v>
      </c>
      <c r="AY881" s="256" t="s">
        <v>262</v>
      </c>
    </row>
    <row r="882" s="14" customFormat="1">
      <c r="A882" s="14"/>
      <c r="B882" s="246"/>
      <c r="C882" s="247"/>
      <c r="D882" s="237" t="s">
        <v>272</v>
      </c>
      <c r="E882" s="248" t="s">
        <v>19</v>
      </c>
      <c r="F882" s="249" t="s">
        <v>919</v>
      </c>
      <c r="G882" s="247"/>
      <c r="H882" s="250">
        <v>2.27</v>
      </c>
      <c r="I882" s="251"/>
      <c r="J882" s="247"/>
      <c r="K882" s="247"/>
      <c r="L882" s="252"/>
      <c r="M882" s="253"/>
      <c r="N882" s="254"/>
      <c r="O882" s="254"/>
      <c r="P882" s="254"/>
      <c r="Q882" s="254"/>
      <c r="R882" s="254"/>
      <c r="S882" s="254"/>
      <c r="T882" s="255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56" t="s">
        <v>272</v>
      </c>
      <c r="AU882" s="256" t="s">
        <v>84</v>
      </c>
      <c r="AV882" s="14" t="s">
        <v>84</v>
      </c>
      <c r="AW882" s="14" t="s">
        <v>34</v>
      </c>
      <c r="AX882" s="14" t="s">
        <v>75</v>
      </c>
      <c r="AY882" s="256" t="s">
        <v>262</v>
      </c>
    </row>
    <row r="883" s="14" customFormat="1">
      <c r="A883" s="14"/>
      <c r="B883" s="246"/>
      <c r="C883" s="247"/>
      <c r="D883" s="237" t="s">
        <v>272</v>
      </c>
      <c r="E883" s="248" t="s">
        <v>19</v>
      </c>
      <c r="F883" s="249" t="s">
        <v>920</v>
      </c>
      <c r="G883" s="247"/>
      <c r="H883" s="250">
        <v>1.19</v>
      </c>
      <c r="I883" s="251"/>
      <c r="J883" s="247"/>
      <c r="K883" s="247"/>
      <c r="L883" s="252"/>
      <c r="M883" s="253"/>
      <c r="N883" s="254"/>
      <c r="O883" s="254"/>
      <c r="P883" s="254"/>
      <c r="Q883" s="254"/>
      <c r="R883" s="254"/>
      <c r="S883" s="254"/>
      <c r="T883" s="255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56" t="s">
        <v>272</v>
      </c>
      <c r="AU883" s="256" t="s">
        <v>84</v>
      </c>
      <c r="AV883" s="14" t="s">
        <v>84</v>
      </c>
      <c r="AW883" s="14" t="s">
        <v>34</v>
      </c>
      <c r="AX883" s="14" t="s">
        <v>75</v>
      </c>
      <c r="AY883" s="256" t="s">
        <v>262</v>
      </c>
    </row>
    <row r="884" s="14" customFormat="1">
      <c r="A884" s="14"/>
      <c r="B884" s="246"/>
      <c r="C884" s="247"/>
      <c r="D884" s="237" t="s">
        <v>272</v>
      </c>
      <c r="E884" s="248" t="s">
        <v>19</v>
      </c>
      <c r="F884" s="249" t="s">
        <v>921</v>
      </c>
      <c r="G884" s="247"/>
      <c r="H884" s="250">
        <v>1.19</v>
      </c>
      <c r="I884" s="251"/>
      <c r="J884" s="247"/>
      <c r="K884" s="247"/>
      <c r="L884" s="252"/>
      <c r="M884" s="253"/>
      <c r="N884" s="254"/>
      <c r="O884" s="254"/>
      <c r="P884" s="254"/>
      <c r="Q884" s="254"/>
      <c r="R884" s="254"/>
      <c r="S884" s="254"/>
      <c r="T884" s="255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56" t="s">
        <v>272</v>
      </c>
      <c r="AU884" s="256" t="s">
        <v>84</v>
      </c>
      <c r="AV884" s="14" t="s">
        <v>84</v>
      </c>
      <c r="AW884" s="14" t="s">
        <v>34</v>
      </c>
      <c r="AX884" s="14" t="s">
        <v>75</v>
      </c>
      <c r="AY884" s="256" t="s">
        <v>262</v>
      </c>
    </row>
    <row r="885" s="14" customFormat="1">
      <c r="A885" s="14"/>
      <c r="B885" s="246"/>
      <c r="C885" s="247"/>
      <c r="D885" s="237" t="s">
        <v>272</v>
      </c>
      <c r="E885" s="248" t="s">
        <v>19</v>
      </c>
      <c r="F885" s="249" t="s">
        <v>922</v>
      </c>
      <c r="G885" s="247"/>
      <c r="H885" s="250">
        <v>6.2400000000000002</v>
      </c>
      <c r="I885" s="251"/>
      <c r="J885" s="247"/>
      <c r="K885" s="247"/>
      <c r="L885" s="252"/>
      <c r="M885" s="253"/>
      <c r="N885" s="254"/>
      <c r="O885" s="254"/>
      <c r="P885" s="254"/>
      <c r="Q885" s="254"/>
      <c r="R885" s="254"/>
      <c r="S885" s="254"/>
      <c r="T885" s="255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56" t="s">
        <v>272</v>
      </c>
      <c r="AU885" s="256" t="s">
        <v>84</v>
      </c>
      <c r="AV885" s="14" t="s">
        <v>84</v>
      </c>
      <c r="AW885" s="14" t="s">
        <v>34</v>
      </c>
      <c r="AX885" s="14" t="s">
        <v>75</v>
      </c>
      <c r="AY885" s="256" t="s">
        <v>262</v>
      </c>
    </row>
    <row r="886" s="14" customFormat="1">
      <c r="A886" s="14"/>
      <c r="B886" s="246"/>
      <c r="C886" s="247"/>
      <c r="D886" s="237" t="s">
        <v>272</v>
      </c>
      <c r="E886" s="248" t="s">
        <v>19</v>
      </c>
      <c r="F886" s="249" t="s">
        <v>923</v>
      </c>
      <c r="G886" s="247"/>
      <c r="H886" s="250">
        <v>21.789999999999999</v>
      </c>
      <c r="I886" s="251"/>
      <c r="J886" s="247"/>
      <c r="K886" s="247"/>
      <c r="L886" s="252"/>
      <c r="M886" s="253"/>
      <c r="N886" s="254"/>
      <c r="O886" s="254"/>
      <c r="P886" s="254"/>
      <c r="Q886" s="254"/>
      <c r="R886" s="254"/>
      <c r="S886" s="254"/>
      <c r="T886" s="255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56" t="s">
        <v>272</v>
      </c>
      <c r="AU886" s="256" t="s">
        <v>84</v>
      </c>
      <c r="AV886" s="14" t="s">
        <v>84</v>
      </c>
      <c r="AW886" s="14" t="s">
        <v>34</v>
      </c>
      <c r="AX886" s="14" t="s">
        <v>75</v>
      </c>
      <c r="AY886" s="256" t="s">
        <v>262</v>
      </c>
    </row>
    <row r="887" s="14" customFormat="1">
      <c r="A887" s="14"/>
      <c r="B887" s="246"/>
      <c r="C887" s="247"/>
      <c r="D887" s="237" t="s">
        <v>272</v>
      </c>
      <c r="E887" s="248" t="s">
        <v>19</v>
      </c>
      <c r="F887" s="249" t="s">
        <v>924</v>
      </c>
      <c r="G887" s="247"/>
      <c r="H887" s="250">
        <v>13.77</v>
      </c>
      <c r="I887" s="251"/>
      <c r="J887" s="247"/>
      <c r="K887" s="247"/>
      <c r="L887" s="252"/>
      <c r="M887" s="253"/>
      <c r="N887" s="254"/>
      <c r="O887" s="254"/>
      <c r="P887" s="254"/>
      <c r="Q887" s="254"/>
      <c r="R887" s="254"/>
      <c r="S887" s="254"/>
      <c r="T887" s="255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56" t="s">
        <v>272</v>
      </c>
      <c r="AU887" s="256" t="s">
        <v>84</v>
      </c>
      <c r="AV887" s="14" t="s">
        <v>84</v>
      </c>
      <c r="AW887" s="14" t="s">
        <v>34</v>
      </c>
      <c r="AX887" s="14" t="s">
        <v>75</v>
      </c>
      <c r="AY887" s="256" t="s">
        <v>262</v>
      </c>
    </row>
    <row r="888" s="14" customFormat="1">
      <c r="A888" s="14"/>
      <c r="B888" s="246"/>
      <c r="C888" s="247"/>
      <c r="D888" s="237" t="s">
        <v>272</v>
      </c>
      <c r="E888" s="248" t="s">
        <v>19</v>
      </c>
      <c r="F888" s="249" t="s">
        <v>925</v>
      </c>
      <c r="G888" s="247"/>
      <c r="H888" s="250">
        <v>8.5800000000000001</v>
      </c>
      <c r="I888" s="251"/>
      <c r="J888" s="247"/>
      <c r="K888" s="247"/>
      <c r="L888" s="252"/>
      <c r="M888" s="253"/>
      <c r="N888" s="254"/>
      <c r="O888" s="254"/>
      <c r="P888" s="254"/>
      <c r="Q888" s="254"/>
      <c r="R888" s="254"/>
      <c r="S888" s="254"/>
      <c r="T888" s="255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56" t="s">
        <v>272</v>
      </c>
      <c r="AU888" s="256" t="s">
        <v>84</v>
      </c>
      <c r="AV888" s="14" t="s">
        <v>84</v>
      </c>
      <c r="AW888" s="14" t="s">
        <v>34</v>
      </c>
      <c r="AX888" s="14" t="s">
        <v>75</v>
      </c>
      <c r="AY888" s="256" t="s">
        <v>262</v>
      </c>
    </row>
    <row r="889" s="15" customFormat="1">
      <c r="A889" s="15"/>
      <c r="B889" s="257"/>
      <c r="C889" s="258"/>
      <c r="D889" s="237" t="s">
        <v>272</v>
      </c>
      <c r="E889" s="259" t="s">
        <v>19</v>
      </c>
      <c r="F889" s="260" t="s">
        <v>278</v>
      </c>
      <c r="G889" s="258"/>
      <c r="H889" s="261">
        <v>96.420000000000002</v>
      </c>
      <c r="I889" s="262"/>
      <c r="J889" s="258"/>
      <c r="K889" s="258"/>
      <c r="L889" s="263"/>
      <c r="M889" s="264"/>
      <c r="N889" s="265"/>
      <c r="O889" s="265"/>
      <c r="P889" s="265"/>
      <c r="Q889" s="265"/>
      <c r="R889" s="265"/>
      <c r="S889" s="265"/>
      <c r="T889" s="266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T889" s="267" t="s">
        <v>272</v>
      </c>
      <c r="AU889" s="267" t="s">
        <v>84</v>
      </c>
      <c r="AV889" s="15" t="s">
        <v>268</v>
      </c>
      <c r="AW889" s="15" t="s">
        <v>34</v>
      </c>
      <c r="AX889" s="15" t="s">
        <v>75</v>
      </c>
      <c r="AY889" s="267" t="s">
        <v>262</v>
      </c>
    </row>
    <row r="890" s="14" customFormat="1">
      <c r="A890" s="14"/>
      <c r="B890" s="246"/>
      <c r="C890" s="247"/>
      <c r="D890" s="237" t="s">
        <v>272</v>
      </c>
      <c r="E890" s="248" t="s">
        <v>19</v>
      </c>
      <c r="F890" s="249" t="s">
        <v>926</v>
      </c>
      <c r="G890" s="247"/>
      <c r="H890" s="250">
        <v>5.7850000000000001</v>
      </c>
      <c r="I890" s="251"/>
      <c r="J890" s="247"/>
      <c r="K890" s="247"/>
      <c r="L890" s="252"/>
      <c r="M890" s="253"/>
      <c r="N890" s="254"/>
      <c r="O890" s="254"/>
      <c r="P890" s="254"/>
      <c r="Q890" s="254"/>
      <c r="R890" s="254"/>
      <c r="S890" s="254"/>
      <c r="T890" s="255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56" t="s">
        <v>272</v>
      </c>
      <c r="AU890" s="256" t="s">
        <v>84</v>
      </c>
      <c r="AV890" s="14" t="s">
        <v>84</v>
      </c>
      <c r="AW890" s="14" t="s">
        <v>34</v>
      </c>
      <c r="AX890" s="14" t="s">
        <v>75</v>
      </c>
      <c r="AY890" s="256" t="s">
        <v>262</v>
      </c>
    </row>
    <row r="891" s="15" customFormat="1">
      <c r="A891" s="15"/>
      <c r="B891" s="257"/>
      <c r="C891" s="258"/>
      <c r="D891" s="237" t="s">
        <v>272</v>
      </c>
      <c r="E891" s="259" t="s">
        <v>19</v>
      </c>
      <c r="F891" s="260" t="s">
        <v>278</v>
      </c>
      <c r="G891" s="258"/>
      <c r="H891" s="261">
        <v>5.7850000000000001</v>
      </c>
      <c r="I891" s="262"/>
      <c r="J891" s="258"/>
      <c r="K891" s="258"/>
      <c r="L891" s="263"/>
      <c r="M891" s="264"/>
      <c r="N891" s="265"/>
      <c r="O891" s="265"/>
      <c r="P891" s="265"/>
      <c r="Q891" s="265"/>
      <c r="R891" s="265"/>
      <c r="S891" s="265"/>
      <c r="T891" s="266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T891" s="267" t="s">
        <v>272</v>
      </c>
      <c r="AU891" s="267" t="s">
        <v>84</v>
      </c>
      <c r="AV891" s="15" t="s">
        <v>268</v>
      </c>
      <c r="AW891" s="15" t="s">
        <v>34</v>
      </c>
      <c r="AX891" s="15" t="s">
        <v>82</v>
      </c>
      <c r="AY891" s="267" t="s">
        <v>262</v>
      </c>
    </row>
    <row r="892" s="2" customFormat="1" ht="24.15" customHeight="1">
      <c r="A892" s="40"/>
      <c r="B892" s="41"/>
      <c r="C892" s="217" t="s">
        <v>927</v>
      </c>
      <c r="D892" s="217" t="s">
        <v>264</v>
      </c>
      <c r="E892" s="218" t="s">
        <v>928</v>
      </c>
      <c r="F892" s="219" t="s">
        <v>929</v>
      </c>
      <c r="G892" s="220" t="s">
        <v>116</v>
      </c>
      <c r="H892" s="221">
        <v>68.099999999999994</v>
      </c>
      <c r="I892" s="222"/>
      <c r="J892" s="223">
        <f>ROUND(I892*H892,2)</f>
        <v>0</v>
      </c>
      <c r="K892" s="219" t="s">
        <v>267</v>
      </c>
      <c r="L892" s="46"/>
      <c r="M892" s="224" t="s">
        <v>19</v>
      </c>
      <c r="N892" s="225" t="s">
        <v>46</v>
      </c>
      <c r="O892" s="86"/>
      <c r="P892" s="226">
        <f>O892*H892</f>
        <v>0</v>
      </c>
      <c r="Q892" s="226">
        <v>0</v>
      </c>
      <c r="R892" s="226">
        <f>Q892*H892</f>
        <v>0</v>
      </c>
      <c r="S892" s="226">
        <v>0.035000000000000003</v>
      </c>
      <c r="T892" s="227">
        <f>S892*H892</f>
        <v>2.3835000000000002</v>
      </c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R892" s="228" t="s">
        <v>268</v>
      </c>
      <c r="AT892" s="228" t="s">
        <v>264</v>
      </c>
      <c r="AU892" s="228" t="s">
        <v>84</v>
      </c>
      <c r="AY892" s="19" t="s">
        <v>262</v>
      </c>
      <c r="BE892" s="229">
        <f>IF(N892="základní",J892,0)</f>
        <v>0</v>
      </c>
      <c r="BF892" s="229">
        <f>IF(N892="snížená",J892,0)</f>
        <v>0</v>
      </c>
      <c r="BG892" s="229">
        <f>IF(N892="zákl. přenesená",J892,0)</f>
        <v>0</v>
      </c>
      <c r="BH892" s="229">
        <f>IF(N892="sníž. přenesená",J892,0)</f>
        <v>0</v>
      </c>
      <c r="BI892" s="229">
        <f>IF(N892="nulová",J892,0)</f>
        <v>0</v>
      </c>
      <c r="BJ892" s="19" t="s">
        <v>82</v>
      </c>
      <c r="BK892" s="229">
        <f>ROUND(I892*H892,2)</f>
        <v>0</v>
      </c>
      <c r="BL892" s="19" t="s">
        <v>268</v>
      </c>
      <c r="BM892" s="228" t="s">
        <v>930</v>
      </c>
    </row>
    <row r="893" s="2" customFormat="1">
      <c r="A893" s="40"/>
      <c r="B893" s="41"/>
      <c r="C893" s="42"/>
      <c r="D893" s="230" t="s">
        <v>270</v>
      </c>
      <c r="E893" s="42"/>
      <c r="F893" s="231" t="s">
        <v>931</v>
      </c>
      <c r="G893" s="42"/>
      <c r="H893" s="42"/>
      <c r="I893" s="232"/>
      <c r="J893" s="42"/>
      <c r="K893" s="42"/>
      <c r="L893" s="46"/>
      <c r="M893" s="233"/>
      <c r="N893" s="234"/>
      <c r="O893" s="86"/>
      <c r="P893" s="86"/>
      <c r="Q893" s="86"/>
      <c r="R893" s="86"/>
      <c r="S893" s="86"/>
      <c r="T893" s="87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T893" s="19" t="s">
        <v>270</v>
      </c>
      <c r="AU893" s="19" t="s">
        <v>84</v>
      </c>
    </row>
    <row r="894" s="13" customFormat="1">
      <c r="A894" s="13"/>
      <c r="B894" s="235"/>
      <c r="C894" s="236"/>
      <c r="D894" s="237" t="s">
        <v>272</v>
      </c>
      <c r="E894" s="238" t="s">
        <v>19</v>
      </c>
      <c r="F894" s="239" t="s">
        <v>890</v>
      </c>
      <c r="G894" s="236"/>
      <c r="H894" s="238" t="s">
        <v>19</v>
      </c>
      <c r="I894" s="240"/>
      <c r="J894" s="236"/>
      <c r="K894" s="236"/>
      <c r="L894" s="241"/>
      <c r="M894" s="242"/>
      <c r="N894" s="243"/>
      <c r="O894" s="243"/>
      <c r="P894" s="243"/>
      <c r="Q894" s="243"/>
      <c r="R894" s="243"/>
      <c r="S894" s="243"/>
      <c r="T894" s="244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45" t="s">
        <v>272</v>
      </c>
      <c r="AU894" s="245" t="s">
        <v>84</v>
      </c>
      <c r="AV894" s="13" t="s">
        <v>82</v>
      </c>
      <c r="AW894" s="13" t="s">
        <v>34</v>
      </c>
      <c r="AX894" s="13" t="s">
        <v>75</v>
      </c>
      <c r="AY894" s="245" t="s">
        <v>262</v>
      </c>
    </row>
    <row r="895" s="14" customFormat="1">
      <c r="A895" s="14"/>
      <c r="B895" s="246"/>
      <c r="C895" s="247"/>
      <c r="D895" s="237" t="s">
        <v>272</v>
      </c>
      <c r="E895" s="248" t="s">
        <v>19</v>
      </c>
      <c r="F895" s="249" t="s">
        <v>915</v>
      </c>
      <c r="G895" s="247"/>
      <c r="H895" s="250">
        <v>21.789999999999999</v>
      </c>
      <c r="I895" s="251"/>
      <c r="J895" s="247"/>
      <c r="K895" s="247"/>
      <c r="L895" s="252"/>
      <c r="M895" s="253"/>
      <c r="N895" s="254"/>
      <c r="O895" s="254"/>
      <c r="P895" s="254"/>
      <c r="Q895" s="254"/>
      <c r="R895" s="254"/>
      <c r="S895" s="254"/>
      <c r="T895" s="255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56" t="s">
        <v>272</v>
      </c>
      <c r="AU895" s="256" t="s">
        <v>84</v>
      </c>
      <c r="AV895" s="14" t="s">
        <v>84</v>
      </c>
      <c r="AW895" s="14" t="s">
        <v>34</v>
      </c>
      <c r="AX895" s="14" t="s">
        <v>75</v>
      </c>
      <c r="AY895" s="256" t="s">
        <v>262</v>
      </c>
    </row>
    <row r="896" s="14" customFormat="1">
      <c r="A896" s="14"/>
      <c r="B896" s="246"/>
      <c r="C896" s="247"/>
      <c r="D896" s="237" t="s">
        <v>272</v>
      </c>
      <c r="E896" s="248" t="s">
        <v>19</v>
      </c>
      <c r="F896" s="249" t="s">
        <v>916</v>
      </c>
      <c r="G896" s="247"/>
      <c r="H896" s="250">
        <v>1.6200000000000001</v>
      </c>
      <c r="I896" s="251"/>
      <c r="J896" s="247"/>
      <c r="K896" s="247"/>
      <c r="L896" s="252"/>
      <c r="M896" s="253"/>
      <c r="N896" s="254"/>
      <c r="O896" s="254"/>
      <c r="P896" s="254"/>
      <c r="Q896" s="254"/>
      <c r="R896" s="254"/>
      <c r="S896" s="254"/>
      <c r="T896" s="255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56" t="s">
        <v>272</v>
      </c>
      <c r="AU896" s="256" t="s">
        <v>84</v>
      </c>
      <c r="AV896" s="14" t="s">
        <v>84</v>
      </c>
      <c r="AW896" s="14" t="s">
        <v>34</v>
      </c>
      <c r="AX896" s="14" t="s">
        <v>75</v>
      </c>
      <c r="AY896" s="256" t="s">
        <v>262</v>
      </c>
    </row>
    <row r="897" s="14" customFormat="1">
      <c r="A897" s="14"/>
      <c r="B897" s="246"/>
      <c r="C897" s="247"/>
      <c r="D897" s="237" t="s">
        <v>272</v>
      </c>
      <c r="E897" s="248" t="s">
        <v>19</v>
      </c>
      <c r="F897" s="249" t="s">
        <v>917</v>
      </c>
      <c r="G897" s="247"/>
      <c r="H897" s="250">
        <v>1.6200000000000001</v>
      </c>
      <c r="I897" s="251"/>
      <c r="J897" s="247"/>
      <c r="K897" s="247"/>
      <c r="L897" s="252"/>
      <c r="M897" s="253"/>
      <c r="N897" s="254"/>
      <c r="O897" s="254"/>
      <c r="P897" s="254"/>
      <c r="Q897" s="254"/>
      <c r="R897" s="254"/>
      <c r="S897" s="254"/>
      <c r="T897" s="255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56" t="s">
        <v>272</v>
      </c>
      <c r="AU897" s="256" t="s">
        <v>84</v>
      </c>
      <c r="AV897" s="14" t="s">
        <v>84</v>
      </c>
      <c r="AW897" s="14" t="s">
        <v>34</v>
      </c>
      <c r="AX897" s="14" t="s">
        <v>75</v>
      </c>
      <c r="AY897" s="256" t="s">
        <v>262</v>
      </c>
    </row>
    <row r="898" s="14" customFormat="1">
      <c r="A898" s="14"/>
      <c r="B898" s="246"/>
      <c r="C898" s="247"/>
      <c r="D898" s="237" t="s">
        <v>272</v>
      </c>
      <c r="E898" s="248" t="s">
        <v>19</v>
      </c>
      <c r="F898" s="249" t="s">
        <v>918</v>
      </c>
      <c r="G898" s="247"/>
      <c r="H898" s="250">
        <v>8.0500000000000007</v>
      </c>
      <c r="I898" s="251"/>
      <c r="J898" s="247"/>
      <c r="K898" s="247"/>
      <c r="L898" s="252"/>
      <c r="M898" s="253"/>
      <c r="N898" s="254"/>
      <c r="O898" s="254"/>
      <c r="P898" s="254"/>
      <c r="Q898" s="254"/>
      <c r="R898" s="254"/>
      <c r="S898" s="254"/>
      <c r="T898" s="255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56" t="s">
        <v>272</v>
      </c>
      <c r="AU898" s="256" t="s">
        <v>84</v>
      </c>
      <c r="AV898" s="14" t="s">
        <v>84</v>
      </c>
      <c r="AW898" s="14" t="s">
        <v>34</v>
      </c>
      <c r="AX898" s="14" t="s">
        <v>75</v>
      </c>
      <c r="AY898" s="256" t="s">
        <v>262</v>
      </c>
    </row>
    <row r="899" s="14" customFormat="1">
      <c r="A899" s="14"/>
      <c r="B899" s="246"/>
      <c r="C899" s="247"/>
      <c r="D899" s="237" t="s">
        <v>272</v>
      </c>
      <c r="E899" s="248" t="s">
        <v>19</v>
      </c>
      <c r="F899" s="249" t="s">
        <v>919</v>
      </c>
      <c r="G899" s="247"/>
      <c r="H899" s="250">
        <v>2.27</v>
      </c>
      <c r="I899" s="251"/>
      <c r="J899" s="247"/>
      <c r="K899" s="247"/>
      <c r="L899" s="252"/>
      <c r="M899" s="253"/>
      <c r="N899" s="254"/>
      <c r="O899" s="254"/>
      <c r="P899" s="254"/>
      <c r="Q899" s="254"/>
      <c r="R899" s="254"/>
      <c r="S899" s="254"/>
      <c r="T899" s="255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56" t="s">
        <v>272</v>
      </c>
      <c r="AU899" s="256" t="s">
        <v>84</v>
      </c>
      <c r="AV899" s="14" t="s">
        <v>84</v>
      </c>
      <c r="AW899" s="14" t="s">
        <v>34</v>
      </c>
      <c r="AX899" s="14" t="s">
        <v>75</v>
      </c>
      <c r="AY899" s="256" t="s">
        <v>262</v>
      </c>
    </row>
    <row r="900" s="14" customFormat="1">
      <c r="A900" s="14"/>
      <c r="B900" s="246"/>
      <c r="C900" s="247"/>
      <c r="D900" s="237" t="s">
        <v>272</v>
      </c>
      <c r="E900" s="248" t="s">
        <v>19</v>
      </c>
      <c r="F900" s="249" t="s">
        <v>920</v>
      </c>
      <c r="G900" s="247"/>
      <c r="H900" s="250">
        <v>1.19</v>
      </c>
      <c r="I900" s="251"/>
      <c r="J900" s="247"/>
      <c r="K900" s="247"/>
      <c r="L900" s="252"/>
      <c r="M900" s="253"/>
      <c r="N900" s="254"/>
      <c r="O900" s="254"/>
      <c r="P900" s="254"/>
      <c r="Q900" s="254"/>
      <c r="R900" s="254"/>
      <c r="S900" s="254"/>
      <c r="T900" s="255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56" t="s">
        <v>272</v>
      </c>
      <c r="AU900" s="256" t="s">
        <v>84</v>
      </c>
      <c r="AV900" s="14" t="s">
        <v>84</v>
      </c>
      <c r="AW900" s="14" t="s">
        <v>34</v>
      </c>
      <c r="AX900" s="14" t="s">
        <v>75</v>
      </c>
      <c r="AY900" s="256" t="s">
        <v>262</v>
      </c>
    </row>
    <row r="901" s="14" customFormat="1">
      <c r="A901" s="14"/>
      <c r="B901" s="246"/>
      <c r="C901" s="247"/>
      <c r="D901" s="237" t="s">
        <v>272</v>
      </c>
      <c r="E901" s="248" t="s">
        <v>19</v>
      </c>
      <c r="F901" s="249" t="s">
        <v>921</v>
      </c>
      <c r="G901" s="247"/>
      <c r="H901" s="250">
        <v>1.19</v>
      </c>
      <c r="I901" s="251"/>
      <c r="J901" s="247"/>
      <c r="K901" s="247"/>
      <c r="L901" s="252"/>
      <c r="M901" s="253"/>
      <c r="N901" s="254"/>
      <c r="O901" s="254"/>
      <c r="P901" s="254"/>
      <c r="Q901" s="254"/>
      <c r="R901" s="254"/>
      <c r="S901" s="254"/>
      <c r="T901" s="255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56" t="s">
        <v>272</v>
      </c>
      <c r="AU901" s="256" t="s">
        <v>84</v>
      </c>
      <c r="AV901" s="14" t="s">
        <v>84</v>
      </c>
      <c r="AW901" s="14" t="s">
        <v>34</v>
      </c>
      <c r="AX901" s="14" t="s">
        <v>75</v>
      </c>
      <c r="AY901" s="256" t="s">
        <v>262</v>
      </c>
    </row>
    <row r="902" s="14" customFormat="1">
      <c r="A902" s="14"/>
      <c r="B902" s="246"/>
      <c r="C902" s="247"/>
      <c r="D902" s="237" t="s">
        <v>272</v>
      </c>
      <c r="E902" s="248" t="s">
        <v>19</v>
      </c>
      <c r="F902" s="249" t="s">
        <v>923</v>
      </c>
      <c r="G902" s="247"/>
      <c r="H902" s="250">
        <v>21.789999999999999</v>
      </c>
      <c r="I902" s="251"/>
      <c r="J902" s="247"/>
      <c r="K902" s="247"/>
      <c r="L902" s="252"/>
      <c r="M902" s="253"/>
      <c r="N902" s="254"/>
      <c r="O902" s="254"/>
      <c r="P902" s="254"/>
      <c r="Q902" s="254"/>
      <c r="R902" s="254"/>
      <c r="S902" s="254"/>
      <c r="T902" s="255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56" t="s">
        <v>272</v>
      </c>
      <c r="AU902" s="256" t="s">
        <v>84</v>
      </c>
      <c r="AV902" s="14" t="s">
        <v>84</v>
      </c>
      <c r="AW902" s="14" t="s">
        <v>34</v>
      </c>
      <c r="AX902" s="14" t="s">
        <v>75</v>
      </c>
      <c r="AY902" s="256" t="s">
        <v>262</v>
      </c>
    </row>
    <row r="903" s="14" customFormat="1">
      <c r="A903" s="14"/>
      <c r="B903" s="246"/>
      <c r="C903" s="247"/>
      <c r="D903" s="237" t="s">
        <v>272</v>
      </c>
      <c r="E903" s="248" t="s">
        <v>19</v>
      </c>
      <c r="F903" s="249" t="s">
        <v>925</v>
      </c>
      <c r="G903" s="247"/>
      <c r="H903" s="250">
        <v>8.5800000000000001</v>
      </c>
      <c r="I903" s="251"/>
      <c r="J903" s="247"/>
      <c r="K903" s="247"/>
      <c r="L903" s="252"/>
      <c r="M903" s="253"/>
      <c r="N903" s="254"/>
      <c r="O903" s="254"/>
      <c r="P903" s="254"/>
      <c r="Q903" s="254"/>
      <c r="R903" s="254"/>
      <c r="S903" s="254"/>
      <c r="T903" s="255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T903" s="256" t="s">
        <v>272</v>
      </c>
      <c r="AU903" s="256" t="s">
        <v>84</v>
      </c>
      <c r="AV903" s="14" t="s">
        <v>84</v>
      </c>
      <c r="AW903" s="14" t="s">
        <v>34</v>
      </c>
      <c r="AX903" s="14" t="s">
        <v>75</v>
      </c>
      <c r="AY903" s="256" t="s">
        <v>262</v>
      </c>
    </row>
    <row r="904" s="15" customFormat="1">
      <c r="A904" s="15"/>
      <c r="B904" s="257"/>
      <c r="C904" s="258"/>
      <c r="D904" s="237" t="s">
        <v>272</v>
      </c>
      <c r="E904" s="259" t="s">
        <v>19</v>
      </c>
      <c r="F904" s="260" t="s">
        <v>278</v>
      </c>
      <c r="G904" s="258"/>
      <c r="H904" s="261">
        <v>68.099999999999994</v>
      </c>
      <c r="I904" s="262"/>
      <c r="J904" s="258"/>
      <c r="K904" s="258"/>
      <c r="L904" s="263"/>
      <c r="M904" s="264"/>
      <c r="N904" s="265"/>
      <c r="O904" s="265"/>
      <c r="P904" s="265"/>
      <c r="Q904" s="265"/>
      <c r="R904" s="265"/>
      <c r="S904" s="265"/>
      <c r="T904" s="266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T904" s="267" t="s">
        <v>272</v>
      </c>
      <c r="AU904" s="267" t="s">
        <v>84</v>
      </c>
      <c r="AV904" s="15" t="s">
        <v>268</v>
      </c>
      <c r="AW904" s="15" t="s">
        <v>34</v>
      </c>
      <c r="AX904" s="15" t="s">
        <v>82</v>
      </c>
      <c r="AY904" s="267" t="s">
        <v>262</v>
      </c>
    </row>
    <row r="905" s="2" customFormat="1" ht="24.15" customHeight="1">
      <c r="A905" s="40"/>
      <c r="B905" s="41"/>
      <c r="C905" s="217" t="s">
        <v>932</v>
      </c>
      <c r="D905" s="217" t="s">
        <v>264</v>
      </c>
      <c r="E905" s="218" t="s">
        <v>933</v>
      </c>
      <c r="F905" s="219" t="s">
        <v>934</v>
      </c>
      <c r="G905" s="220" t="s">
        <v>116</v>
      </c>
      <c r="H905" s="221">
        <v>36.899999999999999</v>
      </c>
      <c r="I905" s="222"/>
      <c r="J905" s="223">
        <f>ROUND(I905*H905,2)</f>
        <v>0</v>
      </c>
      <c r="K905" s="219" t="s">
        <v>267</v>
      </c>
      <c r="L905" s="46"/>
      <c r="M905" s="224" t="s">
        <v>19</v>
      </c>
      <c r="N905" s="225" t="s">
        <v>46</v>
      </c>
      <c r="O905" s="86"/>
      <c r="P905" s="226">
        <f>O905*H905</f>
        <v>0</v>
      </c>
      <c r="Q905" s="226">
        <v>0</v>
      </c>
      <c r="R905" s="226">
        <f>Q905*H905</f>
        <v>0</v>
      </c>
      <c r="S905" s="226">
        <v>0.058999999999999997</v>
      </c>
      <c r="T905" s="227">
        <f>S905*H905</f>
        <v>2.1770999999999998</v>
      </c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R905" s="228" t="s">
        <v>268</v>
      </c>
      <c r="AT905" s="228" t="s">
        <v>264</v>
      </c>
      <c r="AU905" s="228" t="s">
        <v>84</v>
      </c>
      <c r="AY905" s="19" t="s">
        <v>262</v>
      </c>
      <c r="BE905" s="229">
        <f>IF(N905="základní",J905,0)</f>
        <v>0</v>
      </c>
      <c r="BF905" s="229">
        <f>IF(N905="snížená",J905,0)</f>
        <v>0</v>
      </c>
      <c r="BG905" s="229">
        <f>IF(N905="zákl. přenesená",J905,0)</f>
        <v>0</v>
      </c>
      <c r="BH905" s="229">
        <f>IF(N905="sníž. přenesená",J905,0)</f>
        <v>0</v>
      </c>
      <c r="BI905" s="229">
        <f>IF(N905="nulová",J905,0)</f>
        <v>0</v>
      </c>
      <c r="BJ905" s="19" t="s">
        <v>82</v>
      </c>
      <c r="BK905" s="229">
        <f>ROUND(I905*H905,2)</f>
        <v>0</v>
      </c>
      <c r="BL905" s="19" t="s">
        <v>268</v>
      </c>
      <c r="BM905" s="228" t="s">
        <v>935</v>
      </c>
    </row>
    <row r="906" s="2" customFormat="1">
      <c r="A906" s="40"/>
      <c r="B906" s="41"/>
      <c r="C906" s="42"/>
      <c r="D906" s="230" t="s">
        <v>270</v>
      </c>
      <c r="E906" s="42"/>
      <c r="F906" s="231" t="s">
        <v>936</v>
      </c>
      <c r="G906" s="42"/>
      <c r="H906" s="42"/>
      <c r="I906" s="232"/>
      <c r="J906" s="42"/>
      <c r="K906" s="42"/>
      <c r="L906" s="46"/>
      <c r="M906" s="233"/>
      <c r="N906" s="234"/>
      <c r="O906" s="86"/>
      <c r="P906" s="86"/>
      <c r="Q906" s="86"/>
      <c r="R906" s="86"/>
      <c r="S906" s="86"/>
      <c r="T906" s="87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T906" s="19" t="s">
        <v>270</v>
      </c>
      <c r="AU906" s="19" t="s">
        <v>84</v>
      </c>
    </row>
    <row r="907" s="13" customFormat="1">
      <c r="A907" s="13"/>
      <c r="B907" s="235"/>
      <c r="C907" s="236"/>
      <c r="D907" s="237" t="s">
        <v>272</v>
      </c>
      <c r="E907" s="238" t="s">
        <v>19</v>
      </c>
      <c r="F907" s="239" t="s">
        <v>890</v>
      </c>
      <c r="G907" s="236"/>
      <c r="H907" s="238" t="s">
        <v>19</v>
      </c>
      <c r="I907" s="240"/>
      <c r="J907" s="236"/>
      <c r="K907" s="236"/>
      <c r="L907" s="241"/>
      <c r="M907" s="242"/>
      <c r="N907" s="243"/>
      <c r="O907" s="243"/>
      <c r="P907" s="243"/>
      <c r="Q907" s="243"/>
      <c r="R907" s="243"/>
      <c r="S907" s="243"/>
      <c r="T907" s="244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45" t="s">
        <v>272</v>
      </c>
      <c r="AU907" s="245" t="s">
        <v>84</v>
      </c>
      <c r="AV907" s="13" t="s">
        <v>82</v>
      </c>
      <c r="AW907" s="13" t="s">
        <v>34</v>
      </c>
      <c r="AX907" s="13" t="s">
        <v>75</v>
      </c>
      <c r="AY907" s="245" t="s">
        <v>262</v>
      </c>
    </row>
    <row r="908" s="14" customFormat="1">
      <c r="A908" s="14"/>
      <c r="B908" s="246"/>
      <c r="C908" s="247"/>
      <c r="D908" s="237" t="s">
        <v>272</v>
      </c>
      <c r="E908" s="248" t="s">
        <v>19</v>
      </c>
      <c r="F908" s="249" t="s">
        <v>914</v>
      </c>
      <c r="G908" s="247"/>
      <c r="H908" s="250">
        <v>8.3100000000000005</v>
      </c>
      <c r="I908" s="251"/>
      <c r="J908" s="247"/>
      <c r="K908" s="247"/>
      <c r="L908" s="252"/>
      <c r="M908" s="253"/>
      <c r="N908" s="254"/>
      <c r="O908" s="254"/>
      <c r="P908" s="254"/>
      <c r="Q908" s="254"/>
      <c r="R908" s="254"/>
      <c r="S908" s="254"/>
      <c r="T908" s="255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56" t="s">
        <v>272</v>
      </c>
      <c r="AU908" s="256" t="s">
        <v>84</v>
      </c>
      <c r="AV908" s="14" t="s">
        <v>84</v>
      </c>
      <c r="AW908" s="14" t="s">
        <v>34</v>
      </c>
      <c r="AX908" s="14" t="s">
        <v>75</v>
      </c>
      <c r="AY908" s="256" t="s">
        <v>262</v>
      </c>
    </row>
    <row r="909" s="14" customFormat="1">
      <c r="A909" s="14"/>
      <c r="B909" s="246"/>
      <c r="C909" s="247"/>
      <c r="D909" s="237" t="s">
        <v>272</v>
      </c>
      <c r="E909" s="248" t="s">
        <v>19</v>
      </c>
      <c r="F909" s="249" t="s">
        <v>922</v>
      </c>
      <c r="G909" s="247"/>
      <c r="H909" s="250">
        <v>6.2400000000000002</v>
      </c>
      <c r="I909" s="251"/>
      <c r="J909" s="247"/>
      <c r="K909" s="247"/>
      <c r="L909" s="252"/>
      <c r="M909" s="253"/>
      <c r="N909" s="254"/>
      <c r="O909" s="254"/>
      <c r="P909" s="254"/>
      <c r="Q909" s="254"/>
      <c r="R909" s="254"/>
      <c r="S909" s="254"/>
      <c r="T909" s="255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56" t="s">
        <v>272</v>
      </c>
      <c r="AU909" s="256" t="s">
        <v>84</v>
      </c>
      <c r="AV909" s="14" t="s">
        <v>84</v>
      </c>
      <c r="AW909" s="14" t="s">
        <v>34</v>
      </c>
      <c r="AX909" s="14" t="s">
        <v>75</v>
      </c>
      <c r="AY909" s="256" t="s">
        <v>262</v>
      </c>
    </row>
    <row r="910" s="14" customFormat="1">
      <c r="A910" s="14"/>
      <c r="B910" s="246"/>
      <c r="C910" s="247"/>
      <c r="D910" s="237" t="s">
        <v>272</v>
      </c>
      <c r="E910" s="248" t="s">
        <v>19</v>
      </c>
      <c r="F910" s="249" t="s">
        <v>924</v>
      </c>
      <c r="G910" s="247"/>
      <c r="H910" s="250">
        <v>13.77</v>
      </c>
      <c r="I910" s="251"/>
      <c r="J910" s="247"/>
      <c r="K910" s="247"/>
      <c r="L910" s="252"/>
      <c r="M910" s="253"/>
      <c r="N910" s="254"/>
      <c r="O910" s="254"/>
      <c r="P910" s="254"/>
      <c r="Q910" s="254"/>
      <c r="R910" s="254"/>
      <c r="S910" s="254"/>
      <c r="T910" s="255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56" t="s">
        <v>272</v>
      </c>
      <c r="AU910" s="256" t="s">
        <v>84</v>
      </c>
      <c r="AV910" s="14" t="s">
        <v>84</v>
      </c>
      <c r="AW910" s="14" t="s">
        <v>34</v>
      </c>
      <c r="AX910" s="14" t="s">
        <v>75</v>
      </c>
      <c r="AY910" s="256" t="s">
        <v>262</v>
      </c>
    </row>
    <row r="911" s="14" customFormat="1">
      <c r="A911" s="14"/>
      <c r="B911" s="246"/>
      <c r="C911" s="247"/>
      <c r="D911" s="237" t="s">
        <v>272</v>
      </c>
      <c r="E911" s="248" t="s">
        <v>19</v>
      </c>
      <c r="F911" s="249" t="s">
        <v>925</v>
      </c>
      <c r="G911" s="247"/>
      <c r="H911" s="250">
        <v>8.5800000000000001</v>
      </c>
      <c r="I911" s="251"/>
      <c r="J911" s="247"/>
      <c r="K911" s="247"/>
      <c r="L911" s="252"/>
      <c r="M911" s="253"/>
      <c r="N911" s="254"/>
      <c r="O911" s="254"/>
      <c r="P911" s="254"/>
      <c r="Q911" s="254"/>
      <c r="R911" s="254"/>
      <c r="S911" s="254"/>
      <c r="T911" s="255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56" t="s">
        <v>272</v>
      </c>
      <c r="AU911" s="256" t="s">
        <v>84</v>
      </c>
      <c r="AV911" s="14" t="s">
        <v>84</v>
      </c>
      <c r="AW911" s="14" t="s">
        <v>34</v>
      </c>
      <c r="AX911" s="14" t="s">
        <v>75</v>
      </c>
      <c r="AY911" s="256" t="s">
        <v>262</v>
      </c>
    </row>
    <row r="912" s="15" customFormat="1">
      <c r="A912" s="15"/>
      <c r="B912" s="257"/>
      <c r="C912" s="258"/>
      <c r="D912" s="237" t="s">
        <v>272</v>
      </c>
      <c r="E912" s="259" t="s">
        <v>19</v>
      </c>
      <c r="F912" s="260" t="s">
        <v>278</v>
      </c>
      <c r="G912" s="258"/>
      <c r="H912" s="261">
        <v>36.899999999999999</v>
      </c>
      <c r="I912" s="262"/>
      <c r="J912" s="258"/>
      <c r="K912" s="258"/>
      <c r="L912" s="263"/>
      <c r="M912" s="264"/>
      <c r="N912" s="265"/>
      <c r="O912" s="265"/>
      <c r="P912" s="265"/>
      <c r="Q912" s="265"/>
      <c r="R912" s="265"/>
      <c r="S912" s="265"/>
      <c r="T912" s="266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T912" s="267" t="s">
        <v>272</v>
      </c>
      <c r="AU912" s="267" t="s">
        <v>84</v>
      </c>
      <c r="AV912" s="15" t="s">
        <v>268</v>
      </c>
      <c r="AW912" s="15" t="s">
        <v>34</v>
      </c>
      <c r="AX912" s="15" t="s">
        <v>82</v>
      </c>
      <c r="AY912" s="267" t="s">
        <v>262</v>
      </c>
    </row>
    <row r="913" s="2" customFormat="1" ht="24.15" customHeight="1">
      <c r="A913" s="40"/>
      <c r="B913" s="41"/>
      <c r="C913" s="217" t="s">
        <v>937</v>
      </c>
      <c r="D913" s="217" t="s">
        <v>264</v>
      </c>
      <c r="E913" s="218" t="s">
        <v>938</v>
      </c>
      <c r="F913" s="219" t="s">
        <v>939</v>
      </c>
      <c r="G913" s="220" t="s">
        <v>116</v>
      </c>
      <c r="H913" s="221">
        <v>36.799999999999997</v>
      </c>
      <c r="I913" s="222"/>
      <c r="J913" s="223">
        <f>ROUND(I913*H913,2)</f>
        <v>0</v>
      </c>
      <c r="K913" s="219" t="s">
        <v>267</v>
      </c>
      <c r="L913" s="46"/>
      <c r="M913" s="224" t="s">
        <v>19</v>
      </c>
      <c r="N913" s="225" t="s">
        <v>46</v>
      </c>
      <c r="O913" s="86"/>
      <c r="P913" s="226">
        <f>O913*H913</f>
        <v>0</v>
      </c>
      <c r="Q913" s="226">
        <v>0</v>
      </c>
      <c r="R913" s="226">
        <f>Q913*H913</f>
        <v>0</v>
      </c>
      <c r="S913" s="226">
        <v>0.075999999999999998</v>
      </c>
      <c r="T913" s="227">
        <f>S913*H913</f>
        <v>2.7967999999999997</v>
      </c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R913" s="228" t="s">
        <v>268</v>
      </c>
      <c r="AT913" s="228" t="s">
        <v>264</v>
      </c>
      <c r="AU913" s="228" t="s">
        <v>84</v>
      </c>
      <c r="AY913" s="19" t="s">
        <v>262</v>
      </c>
      <c r="BE913" s="229">
        <f>IF(N913="základní",J913,0)</f>
        <v>0</v>
      </c>
      <c r="BF913" s="229">
        <f>IF(N913="snížená",J913,0)</f>
        <v>0</v>
      </c>
      <c r="BG913" s="229">
        <f>IF(N913="zákl. přenesená",J913,0)</f>
        <v>0</v>
      </c>
      <c r="BH913" s="229">
        <f>IF(N913="sníž. přenesená",J913,0)</f>
        <v>0</v>
      </c>
      <c r="BI913" s="229">
        <f>IF(N913="nulová",J913,0)</f>
        <v>0</v>
      </c>
      <c r="BJ913" s="19" t="s">
        <v>82</v>
      </c>
      <c r="BK913" s="229">
        <f>ROUND(I913*H913,2)</f>
        <v>0</v>
      </c>
      <c r="BL913" s="19" t="s">
        <v>268</v>
      </c>
      <c r="BM913" s="228" t="s">
        <v>940</v>
      </c>
    </row>
    <row r="914" s="2" customFormat="1">
      <c r="A914" s="40"/>
      <c r="B914" s="41"/>
      <c r="C914" s="42"/>
      <c r="D914" s="230" t="s">
        <v>270</v>
      </c>
      <c r="E914" s="42"/>
      <c r="F914" s="231" t="s">
        <v>941</v>
      </c>
      <c r="G914" s="42"/>
      <c r="H914" s="42"/>
      <c r="I914" s="232"/>
      <c r="J914" s="42"/>
      <c r="K914" s="42"/>
      <c r="L914" s="46"/>
      <c r="M914" s="233"/>
      <c r="N914" s="234"/>
      <c r="O914" s="86"/>
      <c r="P914" s="86"/>
      <c r="Q914" s="86"/>
      <c r="R914" s="86"/>
      <c r="S914" s="86"/>
      <c r="T914" s="87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T914" s="19" t="s">
        <v>270</v>
      </c>
      <c r="AU914" s="19" t="s">
        <v>84</v>
      </c>
    </row>
    <row r="915" s="13" customFormat="1">
      <c r="A915" s="13"/>
      <c r="B915" s="235"/>
      <c r="C915" s="236"/>
      <c r="D915" s="237" t="s">
        <v>272</v>
      </c>
      <c r="E915" s="238" t="s">
        <v>19</v>
      </c>
      <c r="F915" s="239" t="s">
        <v>942</v>
      </c>
      <c r="G915" s="236"/>
      <c r="H915" s="238" t="s">
        <v>19</v>
      </c>
      <c r="I915" s="240"/>
      <c r="J915" s="236"/>
      <c r="K915" s="236"/>
      <c r="L915" s="241"/>
      <c r="M915" s="242"/>
      <c r="N915" s="243"/>
      <c r="O915" s="243"/>
      <c r="P915" s="243"/>
      <c r="Q915" s="243"/>
      <c r="R915" s="243"/>
      <c r="S915" s="243"/>
      <c r="T915" s="244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45" t="s">
        <v>272</v>
      </c>
      <c r="AU915" s="245" t="s">
        <v>84</v>
      </c>
      <c r="AV915" s="13" t="s">
        <v>82</v>
      </c>
      <c r="AW915" s="13" t="s">
        <v>34</v>
      </c>
      <c r="AX915" s="13" t="s">
        <v>75</v>
      </c>
      <c r="AY915" s="245" t="s">
        <v>262</v>
      </c>
    </row>
    <row r="916" s="13" customFormat="1">
      <c r="A916" s="13"/>
      <c r="B916" s="235"/>
      <c r="C916" s="236"/>
      <c r="D916" s="237" t="s">
        <v>272</v>
      </c>
      <c r="E916" s="238" t="s">
        <v>19</v>
      </c>
      <c r="F916" s="239" t="s">
        <v>943</v>
      </c>
      <c r="G916" s="236"/>
      <c r="H916" s="238" t="s">
        <v>19</v>
      </c>
      <c r="I916" s="240"/>
      <c r="J916" s="236"/>
      <c r="K916" s="236"/>
      <c r="L916" s="241"/>
      <c r="M916" s="242"/>
      <c r="N916" s="243"/>
      <c r="O916" s="243"/>
      <c r="P916" s="243"/>
      <c r="Q916" s="243"/>
      <c r="R916" s="243"/>
      <c r="S916" s="243"/>
      <c r="T916" s="244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T916" s="245" t="s">
        <v>272</v>
      </c>
      <c r="AU916" s="245" t="s">
        <v>84</v>
      </c>
      <c r="AV916" s="13" t="s">
        <v>82</v>
      </c>
      <c r="AW916" s="13" t="s">
        <v>34</v>
      </c>
      <c r="AX916" s="13" t="s">
        <v>75</v>
      </c>
      <c r="AY916" s="245" t="s">
        <v>262</v>
      </c>
    </row>
    <row r="917" s="13" customFormat="1">
      <c r="A917" s="13"/>
      <c r="B917" s="235"/>
      <c r="C917" s="236"/>
      <c r="D917" s="237" t="s">
        <v>272</v>
      </c>
      <c r="E917" s="238" t="s">
        <v>19</v>
      </c>
      <c r="F917" s="239" t="s">
        <v>944</v>
      </c>
      <c r="G917" s="236"/>
      <c r="H917" s="238" t="s">
        <v>19</v>
      </c>
      <c r="I917" s="240"/>
      <c r="J917" s="236"/>
      <c r="K917" s="236"/>
      <c r="L917" s="241"/>
      <c r="M917" s="242"/>
      <c r="N917" s="243"/>
      <c r="O917" s="243"/>
      <c r="P917" s="243"/>
      <c r="Q917" s="243"/>
      <c r="R917" s="243"/>
      <c r="S917" s="243"/>
      <c r="T917" s="244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45" t="s">
        <v>272</v>
      </c>
      <c r="AU917" s="245" t="s">
        <v>84</v>
      </c>
      <c r="AV917" s="13" t="s">
        <v>82</v>
      </c>
      <c r="AW917" s="13" t="s">
        <v>34</v>
      </c>
      <c r="AX917" s="13" t="s">
        <v>75</v>
      </c>
      <c r="AY917" s="245" t="s">
        <v>262</v>
      </c>
    </row>
    <row r="918" s="13" customFormat="1">
      <c r="A918" s="13"/>
      <c r="B918" s="235"/>
      <c r="C918" s="236"/>
      <c r="D918" s="237" t="s">
        <v>272</v>
      </c>
      <c r="E918" s="238" t="s">
        <v>19</v>
      </c>
      <c r="F918" s="239" t="s">
        <v>890</v>
      </c>
      <c r="G918" s="236"/>
      <c r="H918" s="238" t="s">
        <v>19</v>
      </c>
      <c r="I918" s="240"/>
      <c r="J918" s="236"/>
      <c r="K918" s="236"/>
      <c r="L918" s="241"/>
      <c r="M918" s="242"/>
      <c r="N918" s="243"/>
      <c r="O918" s="243"/>
      <c r="P918" s="243"/>
      <c r="Q918" s="243"/>
      <c r="R918" s="243"/>
      <c r="S918" s="243"/>
      <c r="T918" s="244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45" t="s">
        <v>272</v>
      </c>
      <c r="AU918" s="245" t="s">
        <v>84</v>
      </c>
      <c r="AV918" s="13" t="s">
        <v>82</v>
      </c>
      <c r="AW918" s="13" t="s">
        <v>34</v>
      </c>
      <c r="AX918" s="13" t="s">
        <v>75</v>
      </c>
      <c r="AY918" s="245" t="s">
        <v>262</v>
      </c>
    </row>
    <row r="919" s="14" customFormat="1">
      <c r="A919" s="14"/>
      <c r="B919" s="246"/>
      <c r="C919" s="247"/>
      <c r="D919" s="237" t="s">
        <v>272</v>
      </c>
      <c r="E919" s="248" t="s">
        <v>19</v>
      </c>
      <c r="F919" s="249" t="s">
        <v>945</v>
      </c>
      <c r="G919" s="247"/>
      <c r="H919" s="250">
        <v>20.399999999999999</v>
      </c>
      <c r="I919" s="251"/>
      <c r="J919" s="247"/>
      <c r="K919" s="247"/>
      <c r="L919" s="252"/>
      <c r="M919" s="253"/>
      <c r="N919" s="254"/>
      <c r="O919" s="254"/>
      <c r="P919" s="254"/>
      <c r="Q919" s="254"/>
      <c r="R919" s="254"/>
      <c r="S919" s="254"/>
      <c r="T919" s="255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56" t="s">
        <v>272</v>
      </c>
      <c r="AU919" s="256" t="s">
        <v>84</v>
      </c>
      <c r="AV919" s="14" t="s">
        <v>84</v>
      </c>
      <c r="AW919" s="14" t="s">
        <v>34</v>
      </c>
      <c r="AX919" s="14" t="s">
        <v>75</v>
      </c>
      <c r="AY919" s="256" t="s">
        <v>262</v>
      </c>
    </row>
    <row r="920" s="13" customFormat="1">
      <c r="A920" s="13"/>
      <c r="B920" s="235"/>
      <c r="C920" s="236"/>
      <c r="D920" s="237" t="s">
        <v>272</v>
      </c>
      <c r="E920" s="238" t="s">
        <v>19</v>
      </c>
      <c r="F920" s="239" t="s">
        <v>946</v>
      </c>
      <c r="G920" s="236"/>
      <c r="H920" s="238" t="s">
        <v>19</v>
      </c>
      <c r="I920" s="240"/>
      <c r="J920" s="236"/>
      <c r="K920" s="236"/>
      <c r="L920" s="241"/>
      <c r="M920" s="242"/>
      <c r="N920" s="243"/>
      <c r="O920" s="243"/>
      <c r="P920" s="243"/>
      <c r="Q920" s="243"/>
      <c r="R920" s="243"/>
      <c r="S920" s="243"/>
      <c r="T920" s="244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45" t="s">
        <v>272</v>
      </c>
      <c r="AU920" s="245" t="s">
        <v>84</v>
      </c>
      <c r="AV920" s="13" t="s">
        <v>82</v>
      </c>
      <c r="AW920" s="13" t="s">
        <v>34</v>
      </c>
      <c r="AX920" s="13" t="s">
        <v>75</v>
      </c>
      <c r="AY920" s="245" t="s">
        <v>262</v>
      </c>
    </row>
    <row r="921" s="14" customFormat="1">
      <c r="A921" s="14"/>
      <c r="B921" s="246"/>
      <c r="C921" s="247"/>
      <c r="D921" s="237" t="s">
        <v>272</v>
      </c>
      <c r="E921" s="248" t="s">
        <v>19</v>
      </c>
      <c r="F921" s="249" t="s">
        <v>947</v>
      </c>
      <c r="G921" s="247"/>
      <c r="H921" s="250">
        <v>16.399999999999999</v>
      </c>
      <c r="I921" s="251"/>
      <c r="J921" s="247"/>
      <c r="K921" s="247"/>
      <c r="L921" s="252"/>
      <c r="M921" s="253"/>
      <c r="N921" s="254"/>
      <c r="O921" s="254"/>
      <c r="P921" s="254"/>
      <c r="Q921" s="254"/>
      <c r="R921" s="254"/>
      <c r="S921" s="254"/>
      <c r="T921" s="255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56" t="s">
        <v>272</v>
      </c>
      <c r="AU921" s="256" t="s">
        <v>84</v>
      </c>
      <c r="AV921" s="14" t="s">
        <v>84</v>
      </c>
      <c r="AW921" s="14" t="s">
        <v>34</v>
      </c>
      <c r="AX921" s="14" t="s">
        <v>75</v>
      </c>
      <c r="AY921" s="256" t="s">
        <v>262</v>
      </c>
    </row>
    <row r="922" s="15" customFormat="1">
      <c r="A922" s="15"/>
      <c r="B922" s="257"/>
      <c r="C922" s="258"/>
      <c r="D922" s="237" t="s">
        <v>272</v>
      </c>
      <c r="E922" s="259" t="s">
        <v>19</v>
      </c>
      <c r="F922" s="260" t="s">
        <v>278</v>
      </c>
      <c r="G922" s="258"/>
      <c r="H922" s="261">
        <v>36.799999999999997</v>
      </c>
      <c r="I922" s="262"/>
      <c r="J922" s="258"/>
      <c r="K922" s="258"/>
      <c r="L922" s="263"/>
      <c r="M922" s="264"/>
      <c r="N922" s="265"/>
      <c r="O922" s="265"/>
      <c r="P922" s="265"/>
      <c r="Q922" s="265"/>
      <c r="R922" s="265"/>
      <c r="S922" s="265"/>
      <c r="T922" s="266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T922" s="267" t="s">
        <v>272</v>
      </c>
      <c r="AU922" s="267" t="s">
        <v>84</v>
      </c>
      <c r="AV922" s="15" t="s">
        <v>268</v>
      </c>
      <c r="AW922" s="15" t="s">
        <v>34</v>
      </c>
      <c r="AX922" s="15" t="s">
        <v>82</v>
      </c>
      <c r="AY922" s="267" t="s">
        <v>262</v>
      </c>
    </row>
    <row r="923" s="2" customFormat="1" ht="21.75" customHeight="1">
      <c r="A923" s="40"/>
      <c r="B923" s="41"/>
      <c r="C923" s="217" t="s">
        <v>948</v>
      </c>
      <c r="D923" s="217" t="s">
        <v>264</v>
      </c>
      <c r="E923" s="218" t="s">
        <v>949</v>
      </c>
      <c r="F923" s="219" t="s">
        <v>950</v>
      </c>
      <c r="G923" s="220" t="s">
        <v>116</v>
      </c>
      <c r="H923" s="221">
        <v>0.71999999999999997</v>
      </c>
      <c r="I923" s="222"/>
      <c r="J923" s="223">
        <f>ROUND(I923*H923,2)</f>
        <v>0</v>
      </c>
      <c r="K923" s="219" t="s">
        <v>267</v>
      </c>
      <c r="L923" s="46"/>
      <c r="M923" s="224" t="s">
        <v>19</v>
      </c>
      <c r="N923" s="225" t="s">
        <v>46</v>
      </c>
      <c r="O923" s="86"/>
      <c r="P923" s="226">
        <f>O923*H923</f>
        <v>0</v>
      </c>
      <c r="Q923" s="226">
        <v>0</v>
      </c>
      <c r="R923" s="226">
        <f>Q923*H923</f>
        <v>0</v>
      </c>
      <c r="S923" s="226">
        <v>0.072999999999999995</v>
      </c>
      <c r="T923" s="227">
        <f>S923*H923</f>
        <v>0.052559999999999996</v>
      </c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R923" s="228" t="s">
        <v>268</v>
      </c>
      <c r="AT923" s="228" t="s">
        <v>264</v>
      </c>
      <c r="AU923" s="228" t="s">
        <v>84</v>
      </c>
      <c r="AY923" s="19" t="s">
        <v>262</v>
      </c>
      <c r="BE923" s="229">
        <f>IF(N923="základní",J923,0)</f>
        <v>0</v>
      </c>
      <c r="BF923" s="229">
        <f>IF(N923="snížená",J923,0)</f>
        <v>0</v>
      </c>
      <c r="BG923" s="229">
        <f>IF(N923="zákl. přenesená",J923,0)</f>
        <v>0</v>
      </c>
      <c r="BH923" s="229">
        <f>IF(N923="sníž. přenesená",J923,0)</f>
        <v>0</v>
      </c>
      <c r="BI923" s="229">
        <f>IF(N923="nulová",J923,0)</f>
        <v>0</v>
      </c>
      <c r="BJ923" s="19" t="s">
        <v>82</v>
      </c>
      <c r="BK923" s="229">
        <f>ROUND(I923*H923,2)</f>
        <v>0</v>
      </c>
      <c r="BL923" s="19" t="s">
        <v>268</v>
      </c>
      <c r="BM923" s="228" t="s">
        <v>951</v>
      </c>
    </row>
    <row r="924" s="2" customFormat="1">
      <c r="A924" s="40"/>
      <c r="B924" s="41"/>
      <c r="C924" s="42"/>
      <c r="D924" s="230" t="s">
        <v>270</v>
      </c>
      <c r="E924" s="42"/>
      <c r="F924" s="231" t="s">
        <v>952</v>
      </c>
      <c r="G924" s="42"/>
      <c r="H924" s="42"/>
      <c r="I924" s="232"/>
      <c r="J924" s="42"/>
      <c r="K924" s="42"/>
      <c r="L924" s="46"/>
      <c r="M924" s="233"/>
      <c r="N924" s="234"/>
      <c r="O924" s="86"/>
      <c r="P924" s="86"/>
      <c r="Q924" s="86"/>
      <c r="R924" s="86"/>
      <c r="S924" s="86"/>
      <c r="T924" s="87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T924" s="19" t="s">
        <v>270</v>
      </c>
      <c r="AU924" s="19" t="s">
        <v>84</v>
      </c>
    </row>
    <row r="925" s="13" customFormat="1">
      <c r="A925" s="13"/>
      <c r="B925" s="235"/>
      <c r="C925" s="236"/>
      <c r="D925" s="237" t="s">
        <v>272</v>
      </c>
      <c r="E925" s="238" t="s">
        <v>19</v>
      </c>
      <c r="F925" s="239" t="s">
        <v>942</v>
      </c>
      <c r="G925" s="236"/>
      <c r="H925" s="238" t="s">
        <v>19</v>
      </c>
      <c r="I925" s="240"/>
      <c r="J925" s="236"/>
      <c r="K925" s="236"/>
      <c r="L925" s="241"/>
      <c r="M925" s="242"/>
      <c r="N925" s="243"/>
      <c r="O925" s="243"/>
      <c r="P925" s="243"/>
      <c r="Q925" s="243"/>
      <c r="R925" s="243"/>
      <c r="S925" s="243"/>
      <c r="T925" s="244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45" t="s">
        <v>272</v>
      </c>
      <c r="AU925" s="245" t="s">
        <v>84</v>
      </c>
      <c r="AV925" s="13" t="s">
        <v>82</v>
      </c>
      <c r="AW925" s="13" t="s">
        <v>34</v>
      </c>
      <c r="AX925" s="13" t="s">
        <v>75</v>
      </c>
      <c r="AY925" s="245" t="s">
        <v>262</v>
      </c>
    </row>
    <row r="926" s="13" customFormat="1">
      <c r="A926" s="13"/>
      <c r="B926" s="235"/>
      <c r="C926" s="236"/>
      <c r="D926" s="237" t="s">
        <v>272</v>
      </c>
      <c r="E926" s="238" t="s">
        <v>19</v>
      </c>
      <c r="F926" s="239" t="s">
        <v>943</v>
      </c>
      <c r="G926" s="236"/>
      <c r="H926" s="238" t="s">
        <v>19</v>
      </c>
      <c r="I926" s="240"/>
      <c r="J926" s="236"/>
      <c r="K926" s="236"/>
      <c r="L926" s="241"/>
      <c r="M926" s="242"/>
      <c r="N926" s="243"/>
      <c r="O926" s="243"/>
      <c r="P926" s="243"/>
      <c r="Q926" s="243"/>
      <c r="R926" s="243"/>
      <c r="S926" s="243"/>
      <c r="T926" s="244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45" t="s">
        <v>272</v>
      </c>
      <c r="AU926" s="245" t="s">
        <v>84</v>
      </c>
      <c r="AV926" s="13" t="s">
        <v>82</v>
      </c>
      <c r="AW926" s="13" t="s">
        <v>34</v>
      </c>
      <c r="AX926" s="13" t="s">
        <v>75</v>
      </c>
      <c r="AY926" s="245" t="s">
        <v>262</v>
      </c>
    </row>
    <row r="927" s="14" customFormat="1">
      <c r="A927" s="14"/>
      <c r="B927" s="246"/>
      <c r="C927" s="247"/>
      <c r="D927" s="237" t="s">
        <v>272</v>
      </c>
      <c r="E927" s="248" t="s">
        <v>19</v>
      </c>
      <c r="F927" s="249" t="s">
        <v>953</v>
      </c>
      <c r="G927" s="247"/>
      <c r="H927" s="250">
        <v>0.71999999999999997</v>
      </c>
      <c r="I927" s="251"/>
      <c r="J927" s="247"/>
      <c r="K927" s="247"/>
      <c r="L927" s="252"/>
      <c r="M927" s="253"/>
      <c r="N927" s="254"/>
      <c r="O927" s="254"/>
      <c r="P927" s="254"/>
      <c r="Q927" s="254"/>
      <c r="R927" s="254"/>
      <c r="S927" s="254"/>
      <c r="T927" s="255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56" t="s">
        <v>272</v>
      </c>
      <c r="AU927" s="256" t="s">
        <v>84</v>
      </c>
      <c r="AV927" s="14" t="s">
        <v>84</v>
      </c>
      <c r="AW927" s="14" t="s">
        <v>34</v>
      </c>
      <c r="AX927" s="14" t="s">
        <v>75</v>
      </c>
      <c r="AY927" s="256" t="s">
        <v>262</v>
      </c>
    </row>
    <row r="928" s="15" customFormat="1">
      <c r="A928" s="15"/>
      <c r="B928" s="257"/>
      <c r="C928" s="258"/>
      <c r="D928" s="237" t="s">
        <v>272</v>
      </c>
      <c r="E928" s="259" t="s">
        <v>19</v>
      </c>
      <c r="F928" s="260" t="s">
        <v>278</v>
      </c>
      <c r="G928" s="258"/>
      <c r="H928" s="261">
        <v>0.71999999999999997</v>
      </c>
      <c r="I928" s="262"/>
      <c r="J928" s="258"/>
      <c r="K928" s="258"/>
      <c r="L928" s="263"/>
      <c r="M928" s="264"/>
      <c r="N928" s="265"/>
      <c r="O928" s="265"/>
      <c r="P928" s="265"/>
      <c r="Q928" s="265"/>
      <c r="R928" s="265"/>
      <c r="S928" s="265"/>
      <c r="T928" s="266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T928" s="267" t="s">
        <v>272</v>
      </c>
      <c r="AU928" s="267" t="s">
        <v>84</v>
      </c>
      <c r="AV928" s="15" t="s">
        <v>268</v>
      </c>
      <c r="AW928" s="15" t="s">
        <v>34</v>
      </c>
      <c r="AX928" s="15" t="s">
        <v>82</v>
      </c>
      <c r="AY928" s="267" t="s">
        <v>262</v>
      </c>
    </row>
    <row r="929" s="2" customFormat="1" ht="21.75" customHeight="1">
      <c r="A929" s="40"/>
      <c r="B929" s="41"/>
      <c r="C929" s="217" t="s">
        <v>954</v>
      </c>
      <c r="D929" s="217" t="s">
        <v>264</v>
      </c>
      <c r="E929" s="218" t="s">
        <v>955</v>
      </c>
      <c r="F929" s="219" t="s">
        <v>956</v>
      </c>
      <c r="G929" s="220" t="s">
        <v>116</v>
      </c>
      <c r="H929" s="221">
        <v>9.1799999999999997</v>
      </c>
      <c r="I929" s="222"/>
      <c r="J929" s="223">
        <f>ROUND(I929*H929,2)</f>
        <v>0</v>
      </c>
      <c r="K929" s="219" t="s">
        <v>267</v>
      </c>
      <c r="L929" s="46"/>
      <c r="M929" s="224" t="s">
        <v>19</v>
      </c>
      <c r="N929" s="225" t="s">
        <v>46</v>
      </c>
      <c r="O929" s="86"/>
      <c r="P929" s="226">
        <f>O929*H929</f>
        <v>0</v>
      </c>
      <c r="Q929" s="226">
        <v>0</v>
      </c>
      <c r="R929" s="226">
        <f>Q929*H929</f>
        <v>0</v>
      </c>
      <c r="S929" s="226">
        <v>0.058999999999999997</v>
      </c>
      <c r="T929" s="227">
        <f>S929*H929</f>
        <v>0.54161999999999999</v>
      </c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R929" s="228" t="s">
        <v>268</v>
      </c>
      <c r="AT929" s="228" t="s">
        <v>264</v>
      </c>
      <c r="AU929" s="228" t="s">
        <v>84</v>
      </c>
      <c r="AY929" s="19" t="s">
        <v>262</v>
      </c>
      <c r="BE929" s="229">
        <f>IF(N929="základní",J929,0)</f>
        <v>0</v>
      </c>
      <c r="BF929" s="229">
        <f>IF(N929="snížená",J929,0)</f>
        <v>0</v>
      </c>
      <c r="BG929" s="229">
        <f>IF(N929="zákl. přenesená",J929,0)</f>
        <v>0</v>
      </c>
      <c r="BH929" s="229">
        <f>IF(N929="sníž. přenesená",J929,0)</f>
        <v>0</v>
      </c>
      <c r="BI929" s="229">
        <f>IF(N929="nulová",J929,0)</f>
        <v>0</v>
      </c>
      <c r="BJ929" s="19" t="s">
        <v>82</v>
      </c>
      <c r="BK929" s="229">
        <f>ROUND(I929*H929,2)</f>
        <v>0</v>
      </c>
      <c r="BL929" s="19" t="s">
        <v>268</v>
      </c>
      <c r="BM929" s="228" t="s">
        <v>957</v>
      </c>
    </row>
    <row r="930" s="2" customFormat="1">
      <c r="A930" s="40"/>
      <c r="B930" s="41"/>
      <c r="C930" s="42"/>
      <c r="D930" s="230" t="s">
        <v>270</v>
      </c>
      <c r="E930" s="42"/>
      <c r="F930" s="231" t="s">
        <v>958</v>
      </c>
      <c r="G930" s="42"/>
      <c r="H930" s="42"/>
      <c r="I930" s="232"/>
      <c r="J930" s="42"/>
      <c r="K930" s="42"/>
      <c r="L930" s="46"/>
      <c r="M930" s="233"/>
      <c r="N930" s="234"/>
      <c r="O930" s="86"/>
      <c r="P930" s="86"/>
      <c r="Q930" s="86"/>
      <c r="R930" s="86"/>
      <c r="S930" s="86"/>
      <c r="T930" s="87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T930" s="19" t="s">
        <v>270</v>
      </c>
      <c r="AU930" s="19" t="s">
        <v>84</v>
      </c>
    </row>
    <row r="931" s="13" customFormat="1">
      <c r="A931" s="13"/>
      <c r="B931" s="235"/>
      <c r="C931" s="236"/>
      <c r="D931" s="237" t="s">
        <v>272</v>
      </c>
      <c r="E931" s="238" t="s">
        <v>19</v>
      </c>
      <c r="F931" s="239" t="s">
        <v>942</v>
      </c>
      <c r="G931" s="236"/>
      <c r="H931" s="238" t="s">
        <v>19</v>
      </c>
      <c r="I931" s="240"/>
      <c r="J931" s="236"/>
      <c r="K931" s="236"/>
      <c r="L931" s="241"/>
      <c r="M931" s="242"/>
      <c r="N931" s="243"/>
      <c r="O931" s="243"/>
      <c r="P931" s="243"/>
      <c r="Q931" s="243"/>
      <c r="R931" s="243"/>
      <c r="S931" s="243"/>
      <c r="T931" s="244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45" t="s">
        <v>272</v>
      </c>
      <c r="AU931" s="245" t="s">
        <v>84</v>
      </c>
      <c r="AV931" s="13" t="s">
        <v>82</v>
      </c>
      <c r="AW931" s="13" t="s">
        <v>34</v>
      </c>
      <c r="AX931" s="13" t="s">
        <v>75</v>
      </c>
      <c r="AY931" s="245" t="s">
        <v>262</v>
      </c>
    </row>
    <row r="932" s="13" customFormat="1">
      <c r="A932" s="13"/>
      <c r="B932" s="235"/>
      <c r="C932" s="236"/>
      <c r="D932" s="237" t="s">
        <v>272</v>
      </c>
      <c r="E932" s="238" t="s">
        <v>19</v>
      </c>
      <c r="F932" s="239" t="s">
        <v>943</v>
      </c>
      <c r="G932" s="236"/>
      <c r="H932" s="238" t="s">
        <v>19</v>
      </c>
      <c r="I932" s="240"/>
      <c r="J932" s="236"/>
      <c r="K932" s="236"/>
      <c r="L932" s="241"/>
      <c r="M932" s="242"/>
      <c r="N932" s="243"/>
      <c r="O932" s="243"/>
      <c r="P932" s="243"/>
      <c r="Q932" s="243"/>
      <c r="R932" s="243"/>
      <c r="S932" s="243"/>
      <c r="T932" s="244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45" t="s">
        <v>272</v>
      </c>
      <c r="AU932" s="245" t="s">
        <v>84</v>
      </c>
      <c r="AV932" s="13" t="s">
        <v>82</v>
      </c>
      <c r="AW932" s="13" t="s">
        <v>34</v>
      </c>
      <c r="AX932" s="13" t="s">
        <v>75</v>
      </c>
      <c r="AY932" s="245" t="s">
        <v>262</v>
      </c>
    </row>
    <row r="933" s="14" customFormat="1">
      <c r="A933" s="14"/>
      <c r="B933" s="246"/>
      <c r="C933" s="247"/>
      <c r="D933" s="237" t="s">
        <v>272</v>
      </c>
      <c r="E933" s="248" t="s">
        <v>19</v>
      </c>
      <c r="F933" s="249" t="s">
        <v>959</v>
      </c>
      <c r="G933" s="247"/>
      <c r="H933" s="250">
        <v>9.1799999999999997</v>
      </c>
      <c r="I933" s="251"/>
      <c r="J933" s="247"/>
      <c r="K933" s="247"/>
      <c r="L933" s="252"/>
      <c r="M933" s="253"/>
      <c r="N933" s="254"/>
      <c r="O933" s="254"/>
      <c r="P933" s="254"/>
      <c r="Q933" s="254"/>
      <c r="R933" s="254"/>
      <c r="S933" s="254"/>
      <c r="T933" s="255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56" t="s">
        <v>272</v>
      </c>
      <c r="AU933" s="256" t="s">
        <v>84</v>
      </c>
      <c r="AV933" s="14" t="s">
        <v>84</v>
      </c>
      <c r="AW933" s="14" t="s">
        <v>34</v>
      </c>
      <c r="AX933" s="14" t="s">
        <v>75</v>
      </c>
      <c r="AY933" s="256" t="s">
        <v>262</v>
      </c>
    </row>
    <row r="934" s="15" customFormat="1">
      <c r="A934" s="15"/>
      <c r="B934" s="257"/>
      <c r="C934" s="258"/>
      <c r="D934" s="237" t="s">
        <v>272</v>
      </c>
      <c r="E934" s="259" t="s">
        <v>19</v>
      </c>
      <c r="F934" s="260" t="s">
        <v>278</v>
      </c>
      <c r="G934" s="258"/>
      <c r="H934" s="261">
        <v>9.1799999999999997</v>
      </c>
      <c r="I934" s="262"/>
      <c r="J934" s="258"/>
      <c r="K934" s="258"/>
      <c r="L934" s="263"/>
      <c r="M934" s="264"/>
      <c r="N934" s="265"/>
      <c r="O934" s="265"/>
      <c r="P934" s="265"/>
      <c r="Q934" s="265"/>
      <c r="R934" s="265"/>
      <c r="S934" s="265"/>
      <c r="T934" s="266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T934" s="267" t="s">
        <v>272</v>
      </c>
      <c r="AU934" s="267" t="s">
        <v>84</v>
      </c>
      <c r="AV934" s="15" t="s">
        <v>268</v>
      </c>
      <c r="AW934" s="15" t="s">
        <v>34</v>
      </c>
      <c r="AX934" s="15" t="s">
        <v>82</v>
      </c>
      <c r="AY934" s="267" t="s">
        <v>262</v>
      </c>
    </row>
    <row r="935" s="2" customFormat="1" ht="24.15" customHeight="1">
      <c r="A935" s="40"/>
      <c r="B935" s="41"/>
      <c r="C935" s="217" t="s">
        <v>960</v>
      </c>
      <c r="D935" s="217" t="s">
        <v>264</v>
      </c>
      <c r="E935" s="218" t="s">
        <v>961</v>
      </c>
      <c r="F935" s="219" t="s">
        <v>962</v>
      </c>
      <c r="G935" s="220" t="s">
        <v>137</v>
      </c>
      <c r="H935" s="221">
        <v>4.5449999999999999</v>
      </c>
      <c r="I935" s="222"/>
      <c r="J935" s="223">
        <f>ROUND(I935*H935,2)</f>
        <v>0</v>
      </c>
      <c r="K935" s="219" t="s">
        <v>267</v>
      </c>
      <c r="L935" s="46"/>
      <c r="M935" s="224" t="s">
        <v>19</v>
      </c>
      <c r="N935" s="225" t="s">
        <v>46</v>
      </c>
      <c r="O935" s="86"/>
      <c r="P935" s="226">
        <f>O935*H935</f>
        <v>0</v>
      </c>
      <c r="Q935" s="226">
        <v>0</v>
      </c>
      <c r="R935" s="226">
        <f>Q935*H935</f>
        <v>0</v>
      </c>
      <c r="S935" s="226">
        <v>1.8</v>
      </c>
      <c r="T935" s="227">
        <f>S935*H935</f>
        <v>8.1810000000000009</v>
      </c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R935" s="228" t="s">
        <v>268</v>
      </c>
      <c r="AT935" s="228" t="s">
        <v>264</v>
      </c>
      <c r="AU935" s="228" t="s">
        <v>84</v>
      </c>
      <c r="AY935" s="19" t="s">
        <v>262</v>
      </c>
      <c r="BE935" s="229">
        <f>IF(N935="základní",J935,0)</f>
        <v>0</v>
      </c>
      <c r="BF935" s="229">
        <f>IF(N935="snížená",J935,0)</f>
        <v>0</v>
      </c>
      <c r="BG935" s="229">
        <f>IF(N935="zákl. přenesená",J935,0)</f>
        <v>0</v>
      </c>
      <c r="BH935" s="229">
        <f>IF(N935="sníž. přenesená",J935,0)</f>
        <v>0</v>
      </c>
      <c r="BI935" s="229">
        <f>IF(N935="nulová",J935,0)</f>
        <v>0</v>
      </c>
      <c r="BJ935" s="19" t="s">
        <v>82</v>
      </c>
      <c r="BK935" s="229">
        <f>ROUND(I935*H935,2)</f>
        <v>0</v>
      </c>
      <c r="BL935" s="19" t="s">
        <v>268</v>
      </c>
      <c r="BM935" s="228" t="s">
        <v>963</v>
      </c>
    </row>
    <row r="936" s="2" customFormat="1">
      <c r="A936" s="40"/>
      <c r="B936" s="41"/>
      <c r="C936" s="42"/>
      <c r="D936" s="230" t="s">
        <v>270</v>
      </c>
      <c r="E936" s="42"/>
      <c r="F936" s="231" t="s">
        <v>964</v>
      </c>
      <c r="G936" s="42"/>
      <c r="H936" s="42"/>
      <c r="I936" s="232"/>
      <c r="J936" s="42"/>
      <c r="K936" s="42"/>
      <c r="L936" s="46"/>
      <c r="M936" s="233"/>
      <c r="N936" s="234"/>
      <c r="O936" s="86"/>
      <c r="P936" s="86"/>
      <c r="Q936" s="86"/>
      <c r="R936" s="86"/>
      <c r="S936" s="86"/>
      <c r="T936" s="87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T936" s="19" t="s">
        <v>270</v>
      </c>
      <c r="AU936" s="19" t="s">
        <v>84</v>
      </c>
    </row>
    <row r="937" s="13" customFormat="1">
      <c r="A937" s="13"/>
      <c r="B937" s="235"/>
      <c r="C937" s="236"/>
      <c r="D937" s="237" t="s">
        <v>272</v>
      </c>
      <c r="E937" s="238" t="s">
        <v>19</v>
      </c>
      <c r="F937" s="239" t="s">
        <v>965</v>
      </c>
      <c r="G937" s="236"/>
      <c r="H937" s="238" t="s">
        <v>19</v>
      </c>
      <c r="I937" s="240"/>
      <c r="J937" s="236"/>
      <c r="K937" s="236"/>
      <c r="L937" s="241"/>
      <c r="M937" s="242"/>
      <c r="N937" s="243"/>
      <c r="O937" s="243"/>
      <c r="P937" s="243"/>
      <c r="Q937" s="243"/>
      <c r="R937" s="243"/>
      <c r="S937" s="243"/>
      <c r="T937" s="244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45" t="s">
        <v>272</v>
      </c>
      <c r="AU937" s="245" t="s">
        <v>84</v>
      </c>
      <c r="AV937" s="13" t="s">
        <v>82</v>
      </c>
      <c r="AW937" s="13" t="s">
        <v>34</v>
      </c>
      <c r="AX937" s="13" t="s">
        <v>75</v>
      </c>
      <c r="AY937" s="245" t="s">
        <v>262</v>
      </c>
    </row>
    <row r="938" s="13" customFormat="1">
      <c r="A938" s="13"/>
      <c r="B938" s="235"/>
      <c r="C938" s="236"/>
      <c r="D938" s="237" t="s">
        <v>272</v>
      </c>
      <c r="E938" s="238" t="s">
        <v>19</v>
      </c>
      <c r="F938" s="239" t="s">
        <v>966</v>
      </c>
      <c r="G938" s="236"/>
      <c r="H938" s="238" t="s">
        <v>19</v>
      </c>
      <c r="I938" s="240"/>
      <c r="J938" s="236"/>
      <c r="K938" s="236"/>
      <c r="L938" s="241"/>
      <c r="M938" s="242"/>
      <c r="N938" s="243"/>
      <c r="O938" s="243"/>
      <c r="P938" s="243"/>
      <c r="Q938" s="243"/>
      <c r="R938" s="243"/>
      <c r="S938" s="243"/>
      <c r="T938" s="244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45" t="s">
        <v>272</v>
      </c>
      <c r="AU938" s="245" t="s">
        <v>84</v>
      </c>
      <c r="AV938" s="13" t="s">
        <v>82</v>
      </c>
      <c r="AW938" s="13" t="s">
        <v>34</v>
      </c>
      <c r="AX938" s="13" t="s">
        <v>75</v>
      </c>
      <c r="AY938" s="245" t="s">
        <v>262</v>
      </c>
    </row>
    <row r="939" s="14" customFormat="1">
      <c r="A939" s="14"/>
      <c r="B939" s="246"/>
      <c r="C939" s="247"/>
      <c r="D939" s="237" t="s">
        <v>272</v>
      </c>
      <c r="E939" s="248" t="s">
        <v>19</v>
      </c>
      <c r="F939" s="249" t="s">
        <v>967</v>
      </c>
      <c r="G939" s="247"/>
      <c r="H939" s="250">
        <v>4.5449999999999999</v>
      </c>
      <c r="I939" s="251"/>
      <c r="J939" s="247"/>
      <c r="K939" s="247"/>
      <c r="L939" s="252"/>
      <c r="M939" s="253"/>
      <c r="N939" s="254"/>
      <c r="O939" s="254"/>
      <c r="P939" s="254"/>
      <c r="Q939" s="254"/>
      <c r="R939" s="254"/>
      <c r="S939" s="254"/>
      <c r="T939" s="255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56" t="s">
        <v>272</v>
      </c>
      <c r="AU939" s="256" t="s">
        <v>84</v>
      </c>
      <c r="AV939" s="14" t="s">
        <v>84</v>
      </c>
      <c r="AW939" s="14" t="s">
        <v>34</v>
      </c>
      <c r="AX939" s="14" t="s">
        <v>75</v>
      </c>
      <c r="AY939" s="256" t="s">
        <v>262</v>
      </c>
    </row>
    <row r="940" s="15" customFormat="1">
      <c r="A940" s="15"/>
      <c r="B940" s="257"/>
      <c r="C940" s="258"/>
      <c r="D940" s="237" t="s">
        <v>272</v>
      </c>
      <c r="E940" s="259" t="s">
        <v>19</v>
      </c>
      <c r="F940" s="260" t="s">
        <v>278</v>
      </c>
      <c r="G940" s="258"/>
      <c r="H940" s="261">
        <v>4.5449999999999999</v>
      </c>
      <c r="I940" s="262"/>
      <c r="J940" s="258"/>
      <c r="K940" s="258"/>
      <c r="L940" s="263"/>
      <c r="M940" s="264"/>
      <c r="N940" s="265"/>
      <c r="O940" s="265"/>
      <c r="P940" s="265"/>
      <c r="Q940" s="265"/>
      <c r="R940" s="265"/>
      <c r="S940" s="265"/>
      <c r="T940" s="266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T940" s="267" t="s">
        <v>272</v>
      </c>
      <c r="AU940" s="267" t="s">
        <v>84</v>
      </c>
      <c r="AV940" s="15" t="s">
        <v>268</v>
      </c>
      <c r="AW940" s="15" t="s">
        <v>34</v>
      </c>
      <c r="AX940" s="15" t="s">
        <v>82</v>
      </c>
      <c r="AY940" s="267" t="s">
        <v>262</v>
      </c>
    </row>
    <row r="941" s="2" customFormat="1" ht="16.5" customHeight="1">
      <c r="A941" s="40"/>
      <c r="B941" s="41"/>
      <c r="C941" s="217" t="s">
        <v>968</v>
      </c>
      <c r="D941" s="217" t="s">
        <v>264</v>
      </c>
      <c r="E941" s="218" t="s">
        <v>969</v>
      </c>
      <c r="F941" s="219" t="s">
        <v>970</v>
      </c>
      <c r="G941" s="220" t="s">
        <v>137</v>
      </c>
      <c r="H941" s="221">
        <v>2.6499999999999999</v>
      </c>
      <c r="I941" s="222"/>
      <c r="J941" s="223">
        <f>ROUND(I941*H941,2)</f>
        <v>0</v>
      </c>
      <c r="K941" s="219" t="s">
        <v>19</v>
      </c>
      <c r="L941" s="46"/>
      <c r="M941" s="224" t="s">
        <v>19</v>
      </c>
      <c r="N941" s="225" t="s">
        <v>46</v>
      </c>
      <c r="O941" s="86"/>
      <c r="P941" s="226">
        <f>O941*H941</f>
        <v>0</v>
      </c>
      <c r="Q941" s="226">
        <v>0</v>
      </c>
      <c r="R941" s="226">
        <f>Q941*H941</f>
        <v>0</v>
      </c>
      <c r="S941" s="226">
        <v>0</v>
      </c>
      <c r="T941" s="227">
        <f>S941*H941</f>
        <v>0</v>
      </c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R941" s="228" t="s">
        <v>268</v>
      </c>
      <c r="AT941" s="228" t="s">
        <v>264</v>
      </c>
      <c r="AU941" s="228" t="s">
        <v>84</v>
      </c>
      <c r="AY941" s="19" t="s">
        <v>262</v>
      </c>
      <c r="BE941" s="229">
        <f>IF(N941="základní",J941,0)</f>
        <v>0</v>
      </c>
      <c r="BF941" s="229">
        <f>IF(N941="snížená",J941,0)</f>
        <v>0</v>
      </c>
      <c r="BG941" s="229">
        <f>IF(N941="zákl. přenesená",J941,0)</f>
        <v>0</v>
      </c>
      <c r="BH941" s="229">
        <f>IF(N941="sníž. přenesená",J941,0)</f>
        <v>0</v>
      </c>
      <c r="BI941" s="229">
        <f>IF(N941="nulová",J941,0)</f>
        <v>0</v>
      </c>
      <c r="BJ941" s="19" t="s">
        <v>82</v>
      </c>
      <c r="BK941" s="229">
        <f>ROUND(I941*H941,2)</f>
        <v>0</v>
      </c>
      <c r="BL941" s="19" t="s">
        <v>268</v>
      </c>
      <c r="BM941" s="228" t="s">
        <v>971</v>
      </c>
    </row>
    <row r="942" s="2" customFormat="1" ht="24.15" customHeight="1">
      <c r="A942" s="40"/>
      <c r="B942" s="41"/>
      <c r="C942" s="217" t="s">
        <v>972</v>
      </c>
      <c r="D942" s="217" t="s">
        <v>264</v>
      </c>
      <c r="E942" s="218" t="s">
        <v>973</v>
      </c>
      <c r="F942" s="219" t="s">
        <v>974</v>
      </c>
      <c r="G942" s="220" t="s">
        <v>116</v>
      </c>
      <c r="H942" s="221">
        <v>102.2</v>
      </c>
      <c r="I942" s="222"/>
      <c r="J942" s="223">
        <f>ROUND(I942*H942,2)</f>
        <v>0</v>
      </c>
      <c r="K942" s="219" t="s">
        <v>267</v>
      </c>
      <c r="L942" s="46"/>
      <c r="M942" s="224" t="s">
        <v>19</v>
      </c>
      <c r="N942" s="225" t="s">
        <v>46</v>
      </c>
      <c r="O942" s="86"/>
      <c r="P942" s="226">
        <f>O942*H942</f>
        <v>0</v>
      </c>
      <c r="Q942" s="226">
        <v>0</v>
      </c>
      <c r="R942" s="226">
        <f>Q942*H942</f>
        <v>0</v>
      </c>
      <c r="S942" s="226">
        <v>0.068000000000000005</v>
      </c>
      <c r="T942" s="227">
        <f>S942*H942</f>
        <v>6.9496000000000011</v>
      </c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R942" s="228" t="s">
        <v>268</v>
      </c>
      <c r="AT942" s="228" t="s">
        <v>264</v>
      </c>
      <c r="AU942" s="228" t="s">
        <v>84</v>
      </c>
      <c r="AY942" s="19" t="s">
        <v>262</v>
      </c>
      <c r="BE942" s="229">
        <f>IF(N942="základní",J942,0)</f>
        <v>0</v>
      </c>
      <c r="BF942" s="229">
        <f>IF(N942="snížená",J942,0)</f>
        <v>0</v>
      </c>
      <c r="BG942" s="229">
        <f>IF(N942="zákl. přenesená",J942,0)</f>
        <v>0</v>
      </c>
      <c r="BH942" s="229">
        <f>IF(N942="sníž. přenesená",J942,0)</f>
        <v>0</v>
      </c>
      <c r="BI942" s="229">
        <f>IF(N942="nulová",J942,0)</f>
        <v>0</v>
      </c>
      <c r="BJ942" s="19" t="s">
        <v>82</v>
      </c>
      <c r="BK942" s="229">
        <f>ROUND(I942*H942,2)</f>
        <v>0</v>
      </c>
      <c r="BL942" s="19" t="s">
        <v>268</v>
      </c>
      <c r="BM942" s="228" t="s">
        <v>975</v>
      </c>
    </row>
    <row r="943" s="2" customFormat="1">
      <c r="A943" s="40"/>
      <c r="B943" s="41"/>
      <c r="C943" s="42"/>
      <c r="D943" s="230" t="s">
        <v>270</v>
      </c>
      <c r="E943" s="42"/>
      <c r="F943" s="231" t="s">
        <v>976</v>
      </c>
      <c r="G943" s="42"/>
      <c r="H943" s="42"/>
      <c r="I943" s="232"/>
      <c r="J943" s="42"/>
      <c r="K943" s="42"/>
      <c r="L943" s="46"/>
      <c r="M943" s="233"/>
      <c r="N943" s="234"/>
      <c r="O943" s="86"/>
      <c r="P943" s="86"/>
      <c r="Q943" s="86"/>
      <c r="R943" s="86"/>
      <c r="S943" s="86"/>
      <c r="T943" s="87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T943" s="19" t="s">
        <v>270</v>
      </c>
      <c r="AU943" s="19" t="s">
        <v>84</v>
      </c>
    </row>
    <row r="944" s="13" customFormat="1">
      <c r="A944" s="13"/>
      <c r="B944" s="235"/>
      <c r="C944" s="236"/>
      <c r="D944" s="237" t="s">
        <v>272</v>
      </c>
      <c r="E944" s="238" t="s">
        <v>19</v>
      </c>
      <c r="F944" s="239" t="s">
        <v>890</v>
      </c>
      <c r="G944" s="236"/>
      <c r="H944" s="238" t="s">
        <v>19</v>
      </c>
      <c r="I944" s="240"/>
      <c r="J944" s="236"/>
      <c r="K944" s="236"/>
      <c r="L944" s="241"/>
      <c r="M944" s="242"/>
      <c r="N944" s="243"/>
      <c r="O944" s="243"/>
      <c r="P944" s="243"/>
      <c r="Q944" s="243"/>
      <c r="R944" s="243"/>
      <c r="S944" s="243"/>
      <c r="T944" s="244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45" t="s">
        <v>272</v>
      </c>
      <c r="AU944" s="245" t="s">
        <v>84</v>
      </c>
      <c r="AV944" s="13" t="s">
        <v>82</v>
      </c>
      <c r="AW944" s="13" t="s">
        <v>34</v>
      </c>
      <c r="AX944" s="13" t="s">
        <v>75</v>
      </c>
      <c r="AY944" s="245" t="s">
        <v>262</v>
      </c>
    </row>
    <row r="945" s="14" customFormat="1">
      <c r="A945" s="14"/>
      <c r="B945" s="246"/>
      <c r="C945" s="247"/>
      <c r="D945" s="237" t="s">
        <v>272</v>
      </c>
      <c r="E945" s="248" t="s">
        <v>19</v>
      </c>
      <c r="F945" s="249" t="s">
        <v>977</v>
      </c>
      <c r="G945" s="247"/>
      <c r="H945" s="250">
        <v>8.0999999999999996</v>
      </c>
      <c r="I945" s="251"/>
      <c r="J945" s="247"/>
      <c r="K945" s="247"/>
      <c r="L945" s="252"/>
      <c r="M945" s="253"/>
      <c r="N945" s="254"/>
      <c r="O945" s="254"/>
      <c r="P945" s="254"/>
      <c r="Q945" s="254"/>
      <c r="R945" s="254"/>
      <c r="S945" s="254"/>
      <c r="T945" s="255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56" t="s">
        <v>272</v>
      </c>
      <c r="AU945" s="256" t="s">
        <v>84</v>
      </c>
      <c r="AV945" s="14" t="s">
        <v>84</v>
      </c>
      <c r="AW945" s="14" t="s">
        <v>34</v>
      </c>
      <c r="AX945" s="14" t="s">
        <v>75</v>
      </c>
      <c r="AY945" s="256" t="s">
        <v>262</v>
      </c>
    </row>
    <row r="946" s="14" customFormat="1">
      <c r="A946" s="14"/>
      <c r="B946" s="246"/>
      <c r="C946" s="247"/>
      <c r="D946" s="237" t="s">
        <v>272</v>
      </c>
      <c r="E946" s="248" t="s">
        <v>19</v>
      </c>
      <c r="F946" s="249" t="s">
        <v>978</v>
      </c>
      <c r="G946" s="247"/>
      <c r="H946" s="250">
        <v>8.0999999999999996</v>
      </c>
      <c r="I946" s="251"/>
      <c r="J946" s="247"/>
      <c r="K946" s="247"/>
      <c r="L946" s="252"/>
      <c r="M946" s="253"/>
      <c r="N946" s="254"/>
      <c r="O946" s="254"/>
      <c r="P946" s="254"/>
      <c r="Q946" s="254"/>
      <c r="R946" s="254"/>
      <c r="S946" s="254"/>
      <c r="T946" s="255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56" t="s">
        <v>272</v>
      </c>
      <c r="AU946" s="256" t="s">
        <v>84</v>
      </c>
      <c r="AV946" s="14" t="s">
        <v>84</v>
      </c>
      <c r="AW946" s="14" t="s">
        <v>34</v>
      </c>
      <c r="AX946" s="14" t="s">
        <v>75</v>
      </c>
      <c r="AY946" s="256" t="s">
        <v>262</v>
      </c>
    </row>
    <row r="947" s="14" customFormat="1">
      <c r="A947" s="14"/>
      <c r="B947" s="246"/>
      <c r="C947" s="247"/>
      <c r="D947" s="237" t="s">
        <v>272</v>
      </c>
      <c r="E947" s="248" t="s">
        <v>19</v>
      </c>
      <c r="F947" s="249" t="s">
        <v>979</v>
      </c>
      <c r="G947" s="247"/>
      <c r="H947" s="250">
        <v>23.5</v>
      </c>
      <c r="I947" s="251"/>
      <c r="J947" s="247"/>
      <c r="K947" s="247"/>
      <c r="L947" s="252"/>
      <c r="M947" s="253"/>
      <c r="N947" s="254"/>
      <c r="O947" s="254"/>
      <c r="P947" s="254"/>
      <c r="Q947" s="254"/>
      <c r="R947" s="254"/>
      <c r="S947" s="254"/>
      <c r="T947" s="255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56" t="s">
        <v>272</v>
      </c>
      <c r="AU947" s="256" t="s">
        <v>84</v>
      </c>
      <c r="AV947" s="14" t="s">
        <v>84</v>
      </c>
      <c r="AW947" s="14" t="s">
        <v>34</v>
      </c>
      <c r="AX947" s="14" t="s">
        <v>75</v>
      </c>
      <c r="AY947" s="256" t="s">
        <v>262</v>
      </c>
    </row>
    <row r="948" s="14" customFormat="1">
      <c r="A948" s="14"/>
      <c r="B948" s="246"/>
      <c r="C948" s="247"/>
      <c r="D948" s="237" t="s">
        <v>272</v>
      </c>
      <c r="E948" s="248" t="s">
        <v>19</v>
      </c>
      <c r="F948" s="249" t="s">
        <v>980</v>
      </c>
      <c r="G948" s="247"/>
      <c r="H948" s="250">
        <v>23.5</v>
      </c>
      <c r="I948" s="251"/>
      <c r="J948" s="247"/>
      <c r="K948" s="247"/>
      <c r="L948" s="252"/>
      <c r="M948" s="253"/>
      <c r="N948" s="254"/>
      <c r="O948" s="254"/>
      <c r="P948" s="254"/>
      <c r="Q948" s="254"/>
      <c r="R948" s="254"/>
      <c r="S948" s="254"/>
      <c r="T948" s="255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56" t="s">
        <v>272</v>
      </c>
      <c r="AU948" s="256" t="s">
        <v>84</v>
      </c>
      <c r="AV948" s="14" t="s">
        <v>84</v>
      </c>
      <c r="AW948" s="14" t="s">
        <v>34</v>
      </c>
      <c r="AX948" s="14" t="s">
        <v>75</v>
      </c>
      <c r="AY948" s="256" t="s">
        <v>262</v>
      </c>
    </row>
    <row r="949" s="14" customFormat="1">
      <c r="A949" s="14"/>
      <c r="B949" s="246"/>
      <c r="C949" s="247"/>
      <c r="D949" s="237" t="s">
        <v>272</v>
      </c>
      <c r="E949" s="248" t="s">
        <v>19</v>
      </c>
      <c r="F949" s="249" t="s">
        <v>981</v>
      </c>
      <c r="G949" s="247"/>
      <c r="H949" s="250">
        <v>6.9000000000000004</v>
      </c>
      <c r="I949" s="251"/>
      <c r="J949" s="247"/>
      <c r="K949" s="247"/>
      <c r="L949" s="252"/>
      <c r="M949" s="253"/>
      <c r="N949" s="254"/>
      <c r="O949" s="254"/>
      <c r="P949" s="254"/>
      <c r="Q949" s="254"/>
      <c r="R949" s="254"/>
      <c r="S949" s="254"/>
      <c r="T949" s="255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56" t="s">
        <v>272</v>
      </c>
      <c r="AU949" s="256" t="s">
        <v>84</v>
      </c>
      <c r="AV949" s="14" t="s">
        <v>84</v>
      </c>
      <c r="AW949" s="14" t="s">
        <v>34</v>
      </c>
      <c r="AX949" s="14" t="s">
        <v>75</v>
      </c>
      <c r="AY949" s="256" t="s">
        <v>262</v>
      </c>
    </row>
    <row r="950" s="14" customFormat="1">
      <c r="A950" s="14"/>
      <c r="B950" s="246"/>
      <c r="C950" s="247"/>
      <c r="D950" s="237" t="s">
        <v>272</v>
      </c>
      <c r="E950" s="248" t="s">
        <v>19</v>
      </c>
      <c r="F950" s="249" t="s">
        <v>982</v>
      </c>
      <c r="G950" s="247"/>
      <c r="H950" s="250">
        <v>6.9000000000000004</v>
      </c>
      <c r="I950" s="251"/>
      <c r="J950" s="247"/>
      <c r="K950" s="247"/>
      <c r="L950" s="252"/>
      <c r="M950" s="253"/>
      <c r="N950" s="254"/>
      <c r="O950" s="254"/>
      <c r="P950" s="254"/>
      <c r="Q950" s="254"/>
      <c r="R950" s="254"/>
      <c r="S950" s="254"/>
      <c r="T950" s="255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56" t="s">
        <v>272</v>
      </c>
      <c r="AU950" s="256" t="s">
        <v>84</v>
      </c>
      <c r="AV950" s="14" t="s">
        <v>84</v>
      </c>
      <c r="AW950" s="14" t="s">
        <v>34</v>
      </c>
      <c r="AX950" s="14" t="s">
        <v>75</v>
      </c>
      <c r="AY950" s="256" t="s">
        <v>262</v>
      </c>
    </row>
    <row r="951" s="16" customFormat="1">
      <c r="A951" s="16"/>
      <c r="B951" s="278"/>
      <c r="C951" s="279"/>
      <c r="D951" s="237" t="s">
        <v>272</v>
      </c>
      <c r="E951" s="280" t="s">
        <v>19</v>
      </c>
      <c r="F951" s="281" t="s">
        <v>419</v>
      </c>
      <c r="G951" s="279"/>
      <c r="H951" s="282">
        <v>77</v>
      </c>
      <c r="I951" s="283"/>
      <c r="J951" s="279"/>
      <c r="K951" s="279"/>
      <c r="L951" s="284"/>
      <c r="M951" s="285"/>
      <c r="N951" s="286"/>
      <c r="O951" s="286"/>
      <c r="P951" s="286"/>
      <c r="Q951" s="286"/>
      <c r="R951" s="286"/>
      <c r="S951" s="286"/>
      <c r="T951" s="287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T951" s="288" t="s">
        <v>272</v>
      </c>
      <c r="AU951" s="288" t="s">
        <v>84</v>
      </c>
      <c r="AV951" s="16" t="s">
        <v>95</v>
      </c>
      <c r="AW951" s="16" t="s">
        <v>34</v>
      </c>
      <c r="AX951" s="16" t="s">
        <v>75</v>
      </c>
      <c r="AY951" s="288" t="s">
        <v>262</v>
      </c>
    </row>
    <row r="952" s="13" customFormat="1">
      <c r="A952" s="13"/>
      <c r="B952" s="235"/>
      <c r="C952" s="236"/>
      <c r="D952" s="237" t="s">
        <v>272</v>
      </c>
      <c r="E952" s="238" t="s">
        <v>19</v>
      </c>
      <c r="F952" s="239" t="s">
        <v>983</v>
      </c>
      <c r="G952" s="236"/>
      <c r="H952" s="238" t="s">
        <v>19</v>
      </c>
      <c r="I952" s="240"/>
      <c r="J952" s="236"/>
      <c r="K952" s="236"/>
      <c r="L952" s="241"/>
      <c r="M952" s="242"/>
      <c r="N952" s="243"/>
      <c r="O952" s="243"/>
      <c r="P952" s="243"/>
      <c r="Q952" s="243"/>
      <c r="R952" s="243"/>
      <c r="S952" s="243"/>
      <c r="T952" s="244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45" t="s">
        <v>272</v>
      </c>
      <c r="AU952" s="245" t="s">
        <v>84</v>
      </c>
      <c r="AV952" s="13" t="s">
        <v>82</v>
      </c>
      <c r="AW952" s="13" t="s">
        <v>34</v>
      </c>
      <c r="AX952" s="13" t="s">
        <v>75</v>
      </c>
      <c r="AY952" s="245" t="s">
        <v>262</v>
      </c>
    </row>
    <row r="953" s="14" customFormat="1">
      <c r="A953" s="14"/>
      <c r="B953" s="246"/>
      <c r="C953" s="247"/>
      <c r="D953" s="237" t="s">
        <v>272</v>
      </c>
      <c r="E953" s="248" t="s">
        <v>19</v>
      </c>
      <c r="F953" s="249" t="s">
        <v>984</v>
      </c>
      <c r="G953" s="247"/>
      <c r="H953" s="250">
        <v>12.6</v>
      </c>
      <c r="I953" s="251"/>
      <c r="J953" s="247"/>
      <c r="K953" s="247"/>
      <c r="L953" s="252"/>
      <c r="M953" s="253"/>
      <c r="N953" s="254"/>
      <c r="O953" s="254"/>
      <c r="P953" s="254"/>
      <c r="Q953" s="254"/>
      <c r="R953" s="254"/>
      <c r="S953" s="254"/>
      <c r="T953" s="255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56" t="s">
        <v>272</v>
      </c>
      <c r="AU953" s="256" t="s">
        <v>84</v>
      </c>
      <c r="AV953" s="14" t="s">
        <v>84</v>
      </c>
      <c r="AW953" s="14" t="s">
        <v>34</v>
      </c>
      <c r="AX953" s="14" t="s">
        <v>75</v>
      </c>
      <c r="AY953" s="256" t="s">
        <v>262</v>
      </c>
    </row>
    <row r="954" s="14" customFormat="1">
      <c r="A954" s="14"/>
      <c r="B954" s="246"/>
      <c r="C954" s="247"/>
      <c r="D954" s="237" t="s">
        <v>272</v>
      </c>
      <c r="E954" s="248" t="s">
        <v>19</v>
      </c>
      <c r="F954" s="249" t="s">
        <v>985</v>
      </c>
      <c r="G954" s="247"/>
      <c r="H954" s="250">
        <v>12.6</v>
      </c>
      <c r="I954" s="251"/>
      <c r="J954" s="247"/>
      <c r="K954" s="247"/>
      <c r="L954" s="252"/>
      <c r="M954" s="253"/>
      <c r="N954" s="254"/>
      <c r="O954" s="254"/>
      <c r="P954" s="254"/>
      <c r="Q954" s="254"/>
      <c r="R954" s="254"/>
      <c r="S954" s="254"/>
      <c r="T954" s="255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56" t="s">
        <v>272</v>
      </c>
      <c r="AU954" s="256" t="s">
        <v>84</v>
      </c>
      <c r="AV954" s="14" t="s">
        <v>84</v>
      </c>
      <c r="AW954" s="14" t="s">
        <v>34</v>
      </c>
      <c r="AX954" s="14" t="s">
        <v>75</v>
      </c>
      <c r="AY954" s="256" t="s">
        <v>262</v>
      </c>
    </row>
    <row r="955" s="16" customFormat="1">
      <c r="A955" s="16"/>
      <c r="B955" s="278"/>
      <c r="C955" s="279"/>
      <c r="D955" s="237" t="s">
        <v>272</v>
      </c>
      <c r="E955" s="280" t="s">
        <v>19</v>
      </c>
      <c r="F955" s="281" t="s">
        <v>419</v>
      </c>
      <c r="G955" s="279"/>
      <c r="H955" s="282">
        <v>25.199999999999999</v>
      </c>
      <c r="I955" s="283"/>
      <c r="J955" s="279"/>
      <c r="K955" s="279"/>
      <c r="L955" s="284"/>
      <c r="M955" s="285"/>
      <c r="N955" s="286"/>
      <c r="O955" s="286"/>
      <c r="P955" s="286"/>
      <c r="Q955" s="286"/>
      <c r="R955" s="286"/>
      <c r="S955" s="286"/>
      <c r="T955" s="287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T955" s="288" t="s">
        <v>272</v>
      </c>
      <c r="AU955" s="288" t="s">
        <v>84</v>
      </c>
      <c r="AV955" s="16" t="s">
        <v>95</v>
      </c>
      <c r="AW955" s="16" t="s">
        <v>34</v>
      </c>
      <c r="AX955" s="16" t="s">
        <v>75</v>
      </c>
      <c r="AY955" s="288" t="s">
        <v>262</v>
      </c>
    </row>
    <row r="956" s="15" customFormat="1">
      <c r="A956" s="15"/>
      <c r="B956" s="257"/>
      <c r="C956" s="258"/>
      <c r="D956" s="237" t="s">
        <v>272</v>
      </c>
      <c r="E956" s="259" t="s">
        <v>19</v>
      </c>
      <c r="F956" s="260" t="s">
        <v>278</v>
      </c>
      <c r="G956" s="258"/>
      <c r="H956" s="261">
        <v>102.2</v>
      </c>
      <c r="I956" s="262"/>
      <c r="J956" s="258"/>
      <c r="K956" s="258"/>
      <c r="L956" s="263"/>
      <c r="M956" s="264"/>
      <c r="N956" s="265"/>
      <c r="O956" s="265"/>
      <c r="P956" s="265"/>
      <c r="Q956" s="265"/>
      <c r="R956" s="265"/>
      <c r="S956" s="265"/>
      <c r="T956" s="266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T956" s="267" t="s">
        <v>272</v>
      </c>
      <c r="AU956" s="267" t="s">
        <v>84</v>
      </c>
      <c r="AV956" s="15" t="s">
        <v>268</v>
      </c>
      <c r="AW956" s="15" t="s">
        <v>34</v>
      </c>
      <c r="AX956" s="15" t="s">
        <v>82</v>
      </c>
      <c r="AY956" s="267" t="s">
        <v>262</v>
      </c>
    </row>
    <row r="957" s="2" customFormat="1" ht="33" customHeight="1">
      <c r="A957" s="40"/>
      <c r="B957" s="41"/>
      <c r="C957" s="217" t="s">
        <v>986</v>
      </c>
      <c r="D957" s="217" t="s">
        <v>264</v>
      </c>
      <c r="E957" s="218" t="s">
        <v>987</v>
      </c>
      <c r="F957" s="219" t="s">
        <v>988</v>
      </c>
      <c r="G957" s="220" t="s">
        <v>116</v>
      </c>
      <c r="H957" s="221">
        <v>22.234999999999999</v>
      </c>
      <c r="I957" s="222"/>
      <c r="J957" s="223">
        <f>ROUND(I957*H957,2)</f>
        <v>0</v>
      </c>
      <c r="K957" s="219" t="s">
        <v>267</v>
      </c>
      <c r="L957" s="46"/>
      <c r="M957" s="224" t="s">
        <v>19</v>
      </c>
      <c r="N957" s="225" t="s">
        <v>46</v>
      </c>
      <c r="O957" s="86"/>
      <c r="P957" s="226">
        <f>O957*H957</f>
        <v>0</v>
      </c>
      <c r="Q957" s="226">
        <v>0</v>
      </c>
      <c r="R957" s="226">
        <f>Q957*H957</f>
        <v>0</v>
      </c>
      <c r="S957" s="226">
        <v>0</v>
      </c>
      <c r="T957" s="227">
        <f>S957*H957</f>
        <v>0</v>
      </c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R957" s="228" t="s">
        <v>268</v>
      </c>
      <c r="AT957" s="228" t="s">
        <v>264</v>
      </c>
      <c r="AU957" s="228" t="s">
        <v>84</v>
      </c>
      <c r="AY957" s="19" t="s">
        <v>262</v>
      </c>
      <c r="BE957" s="229">
        <f>IF(N957="základní",J957,0)</f>
        <v>0</v>
      </c>
      <c r="BF957" s="229">
        <f>IF(N957="snížená",J957,0)</f>
        <v>0</v>
      </c>
      <c r="BG957" s="229">
        <f>IF(N957="zákl. přenesená",J957,0)</f>
        <v>0</v>
      </c>
      <c r="BH957" s="229">
        <f>IF(N957="sníž. přenesená",J957,0)</f>
        <v>0</v>
      </c>
      <c r="BI957" s="229">
        <f>IF(N957="nulová",J957,0)</f>
        <v>0</v>
      </c>
      <c r="BJ957" s="19" t="s">
        <v>82</v>
      </c>
      <c r="BK957" s="229">
        <f>ROUND(I957*H957,2)</f>
        <v>0</v>
      </c>
      <c r="BL957" s="19" t="s">
        <v>268</v>
      </c>
      <c r="BM957" s="228" t="s">
        <v>989</v>
      </c>
    </row>
    <row r="958" s="2" customFormat="1">
      <c r="A958" s="40"/>
      <c r="B958" s="41"/>
      <c r="C958" s="42"/>
      <c r="D958" s="230" t="s">
        <v>270</v>
      </c>
      <c r="E958" s="42"/>
      <c r="F958" s="231" t="s">
        <v>990</v>
      </c>
      <c r="G958" s="42"/>
      <c r="H958" s="42"/>
      <c r="I958" s="232"/>
      <c r="J958" s="42"/>
      <c r="K958" s="42"/>
      <c r="L958" s="46"/>
      <c r="M958" s="233"/>
      <c r="N958" s="234"/>
      <c r="O958" s="86"/>
      <c r="P958" s="86"/>
      <c r="Q958" s="86"/>
      <c r="R958" s="86"/>
      <c r="S958" s="86"/>
      <c r="T958" s="87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T958" s="19" t="s">
        <v>270</v>
      </c>
      <c r="AU958" s="19" t="s">
        <v>84</v>
      </c>
    </row>
    <row r="959" s="12" customFormat="1" ht="22.8" customHeight="1">
      <c r="A959" s="12"/>
      <c r="B959" s="201"/>
      <c r="C959" s="202"/>
      <c r="D959" s="203" t="s">
        <v>74</v>
      </c>
      <c r="E959" s="215" t="s">
        <v>991</v>
      </c>
      <c r="F959" s="215" t="s">
        <v>992</v>
      </c>
      <c r="G959" s="202"/>
      <c r="H959" s="202"/>
      <c r="I959" s="205"/>
      <c r="J959" s="216">
        <f>BK959</f>
        <v>0</v>
      </c>
      <c r="K959" s="202"/>
      <c r="L959" s="207"/>
      <c r="M959" s="208"/>
      <c r="N959" s="209"/>
      <c r="O959" s="209"/>
      <c r="P959" s="210">
        <f>SUM(P960:P968)</f>
        <v>0</v>
      </c>
      <c r="Q959" s="209"/>
      <c r="R959" s="210">
        <f>SUM(R960:R968)</f>
        <v>0</v>
      </c>
      <c r="S959" s="209"/>
      <c r="T959" s="211">
        <f>SUM(T960:T968)</f>
        <v>0</v>
      </c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R959" s="212" t="s">
        <v>82</v>
      </c>
      <c r="AT959" s="213" t="s">
        <v>74</v>
      </c>
      <c r="AU959" s="213" t="s">
        <v>82</v>
      </c>
      <c r="AY959" s="212" t="s">
        <v>262</v>
      </c>
      <c r="BK959" s="214">
        <f>SUM(BK960:BK968)</f>
        <v>0</v>
      </c>
    </row>
    <row r="960" s="2" customFormat="1" ht="24.15" customHeight="1">
      <c r="A960" s="40"/>
      <c r="B960" s="41"/>
      <c r="C960" s="217" t="s">
        <v>993</v>
      </c>
      <c r="D960" s="217" t="s">
        <v>264</v>
      </c>
      <c r="E960" s="218" t="s">
        <v>994</v>
      </c>
      <c r="F960" s="219" t="s">
        <v>995</v>
      </c>
      <c r="G960" s="220" t="s">
        <v>318</v>
      </c>
      <c r="H960" s="221">
        <v>69.850999999999999</v>
      </c>
      <c r="I960" s="222"/>
      <c r="J960" s="223">
        <f>ROUND(I960*H960,2)</f>
        <v>0</v>
      </c>
      <c r="K960" s="219" t="s">
        <v>267</v>
      </c>
      <c r="L960" s="46"/>
      <c r="M960" s="224" t="s">
        <v>19</v>
      </c>
      <c r="N960" s="225" t="s">
        <v>46</v>
      </c>
      <c r="O960" s="86"/>
      <c r="P960" s="226">
        <f>O960*H960</f>
        <v>0</v>
      </c>
      <c r="Q960" s="226">
        <v>0</v>
      </c>
      <c r="R960" s="226">
        <f>Q960*H960</f>
        <v>0</v>
      </c>
      <c r="S960" s="226">
        <v>0</v>
      </c>
      <c r="T960" s="227">
        <f>S960*H960</f>
        <v>0</v>
      </c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R960" s="228" t="s">
        <v>268</v>
      </c>
      <c r="AT960" s="228" t="s">
        <v>264</v>
      </c>
      <c r="AU960" s="228" t="s">
        <v>84</v>
      </c>
      <c r="AY960" s="19" t="s">
        <v>262</v>
      </c>
      <c r="BE960" s="229">
        <f>IF(N960="základní",J960,0)</f>
        <v>0</v>
      </c>
      <c r="BF960" s="229">
        <f>IF(N960="snížená",J960,0)</f>
        <v>0</v>
      </c>
      <c r="BG960" s="229">
        <f>IF(N960="zákl. přenesená",J960,0)</f>
        <v>0</v>
      </c>
      <c r="BH960" s="229">
        <f>IF(N960="sníž. přenesená",J960,0)</f>
        <v>0</v>
      </c>
      <c r="BI960" s="229">
        <f>IF(N960="nulová",J960,0)</f>
        <v>0</v>
      </c>
      <c r="BJ960" s="19" t="s">
        <v>82</v>
      </c>
      <c r="BK960" s="229">
        <f>ROUND(I960*H960,2)</f>
        <v>0</v>
      </c>
      <c r="BL960" s="19" t="s">
        <v>268</v>
      </c>
      <c r="BM960" s="228" t="s">
        <v>996</v>
      </c>
    </row>
    <row r="961" s="2" customFormat="1">
      <c r="A961" s="40"/>
      <c r="B961" s="41"/>
      <c r="C961" s="42"/>
      <c r="D961" s="230" t="s">
        <v>270</v>
      </c>
      <c r="E961" s="42"/>
      <c r="F961" s="231" t="s">
        <v>997</v>
      </c>
      <c r="G961" s="42"/>
      <c r="H961" s="42"/>
      <c r="I961" s="232"/>
      <c r="J961" s="42"/>
      <c r="K961" s="42"/>
      <c r="L961" s="46"/>
      <c r="M961" s="233"/>
      <c r="N961" s="234"/>
      <c r="O961" s="86"/>
      <c r="P961" s="86"/>
      <c r="Q961" s="86"/>
      <c r="R961" s="86"/>
      <c r="S961" s="86"/>
      <c r="T961" s="87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T961" s="19" t="s">
        <v>270</v>
      </c>
      <c r="AU961" s="19" t="s">
        <v>84</v>
      </c>
    </row>
    <row r="962" s="2" customFormat="1" ht="21.75" customHeight="1">
      <c r="A962" s="40"/>
      <c r="B962" s="41"/>
      <c r="C962" s="217" t="s">
        <v>998</v>
      </c>
      <c r="D962" s="217" t="s">
        <v>264</v>
      </c>
      <c r="E962" s="218" t="s">
        <v>999</v>
      </c>
      <c r="F962" s="219" t="s">
        <v>1000</v>
      </c>
      <c r="G962" s="220" t="s">
        <v>318</v>
      </c>
      <c r="H962" s="221">
        <v>69.850999999999999</v>
      </c>
      <c r="I962" s="222"/>
      <c r="J962" s="223">
        <f>ROUND(I962*H962,2)</f>
        <v>0</v>
      </c>
      <c r="K962" s="219" t="s">
        <v>267</v>
      </c>
      <c r="L962" s="46"/>
      <c r="M962" s="224" t="s">
        <v>19</v>
      </c>
      <c r="N962" s="225" t="s">
        <v>46</v>
      </c>
      <c r="O962" s="86"/>
      <c r="P962" s="226">
        <f>O962*H962</f>
        <v>0</v>
      </c>
      <c r="Q962" s="226">
        <v>0</v>
      </c>
      <c r="R962" s="226">
        <f>Q962*H962</f>
        <v>0</v>
      </c>
      <c r="S962" s="226">
        <v>0</v>
      </c>
      <c r="T962" s="227">
        <f>S962*H962</f>
        <v>0</v>
      </c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R962" s="228" t="s">
        <v>268</v>
      </c>
      <c r="AT962" s="228" t="s">
        <v>264</v>
      </c>
      <c r="AU962" s="228" t="s">
        <v>84</v>
      </c>
      <c r="AY962" s="19" t="s">
        <v>262</v>
      </c>
      <c r="BE962" s="229">
        <f>IF(N962="základní",J962,0)</f>
        <v>0</v>
      </c>
      <c r="BF962" s="229">
        <f>IF(N962="snížená",J962,0)</f>
        <v>0</v>
      </c>
      <c r="BG962" s="229">
        <f>IF(N962="zákl. přenesená",J962,0)</f>
        <v>0</v>
      </c>
      <c r="BH962" s="229">
        <f>IF(N962="sníž. přenesená",J962,0)</f>
        <v>0</v>
      </c>
      <c r="BI962" s="229">
        <f>IF(N962="nulová",J962,0)</f>
        <v>0</v>
      </c>
      <c r="BJ962" s="19" t="s">
        <v>82</v>
      </c>
      <c r="BK962" s="229">
        <f>ROUND(I962*H962,2)</f>
        <v>0</v>
      </c>
      <c r="BL962" s="19" t="s">
        <v>268</v>
      </c>
      <c r="BM962" s="228" t="s">
        <v>1001</v>
      </c>
    </row>
    <row r="963" s="2" customFormat="1">
      <c r="A963" s="40"/>
      <c r="B963" s="41"/>
      <c r="C963" s="42"/>
      <c r="D963" s="230" t="s">
        <v>270</v>
      </c>
      <c r="E963" s="42"/>
      <c r="F963" s="231" t="s">
        <v>1002</v>
      </c>
      <c r="G963" s="42"/>
      <c r="H963" s="42"/>
      <c r="I963" s="232"/>
      <c r="J963" s="42"/>
      <c r="K963" s="42"/>
      <c r="L963" s="46"/>
      <c r="M963" s="233"/>
      <c r="N963" s="234"/>
      <c r="O963" s="86"/>
      <c r="P963" s="86"/>
      <c r="Q963" s="86"/>
      <c r="R963" s="86"/>
      <c r="S963" s="86"/>
      <c r="T963" s="87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T963" s="19" t="s">
        <v>270</v>
      </c>
      <c r="AU963" s="19" t="s">
        <v>84</v>
      </c>
    </row>
    <row r="964" s="2" customFormat="1" ht="24.15" customHeight="1">
      <c r="A964" s="40"/>
      <c r="B964" s="41"/>
      <c r="C964" s="217" t="s">
        <v>1003</v>
      </c>
      <c r="D964" s="217" t="s">
        <v>264</v>
      </c>
      <c r="E964" s="218" t="s">
        <v>1004</v>
      </c>
      <c r="F964" s="219" t="s">
        <v>1005</v>
      </c>
      <c r="G964" s="220" t="s">
        <v>318</v>
      </c>
      <c r="H964" s="221">
        <v>698.50999999999999</v>
      </c>
      <c r="I964" s="222"/>
      <c r="J964" s="223">
        <f>ROUND(I964*H964,2)</f>
        <v>0</v>
      </c>
      <c r="K964" s="219" t="s">
        <v>267</v>
      </c>
      <c r="L964" s="46"/>
      <c r="M964" s="224" t="s">
        <v>19</v>
      </c>
      <c r="N964" s="225" t="s">
        <v>46</v>
      </c>
      <c r="O964" s="86"/>
      <c r="P964" s="226">
        <f>O964*H964</f>
        <v>0</v>
      </c>
      <c r="Q964" s="226">
        <v>0</v>
      </c>
      <c r="R964" s="226">
        <f>Q964*H964</f>
        <v>0</v>
      </c>
      <c r="S964" s="226">
        <v>0</v>
      </c>
      <c r="T964" s="227">
        <f>S964*H964</f>
        <v>0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28" t="s">
        <v>268</v>
      </c>
      <c r="AT964" s="228" t="s">
        <v>264</v>
      </c>
      <c r="AU964" s="228" t="s">
        <v>84</v>
      </c>
      <c r="AY964" s="19" t="s">
        <v>262</v>
      </c>
      <c r="BE964" s="229">
        <f>IF(N964="základní",J964,0)</f>
        <v>0</v>
      </c>
      <c r="BF964" s="229">
        <f>IF(N964="snížená",J964,0)</f>
        <v>0</v>
      </c>
      <c r="BG964" s="229">
        <f>IF(N964="zákl. přenesená",J964,0)</f>
        <v>0</v>
      </c>
      <c r="BH964" s="229">
        <f>IF(N964="sníž. přenesená",J964,0)</f>
        <v>0</v>
      </c>
      <c r="BI964" s="229">
        <f>IF(N964="nulová",J964,0)</f>
        <v>0</v>
      </c>
      <c r="BJ964" s="19" t="s">
        <v>82</v>
      </c>
      <c r="BK964" s="229">
        <f>ROUND(I964*H964,2)</f>
        <v>0</v>
      </c>
      <c r="BL964" s="19" t="s">
        <v>268</v>
      </c>
      <c r="BM964" s="228" t="s">
        <v>1006</v>
      </c>
    </row>
    <row r="965" s="2" customFormat="1">
      <c r="A965" s="40"/>
      <c r="B965" s="41"/>
      <c r="C965" s="42"/>
      <c r="D965" s="230" t="s">
        <v>270</v>
      </c>
      <c r="E965" s="42"/>
      <c r="F965" s="231" t="s">
        <v>1007</v>
      </c>
      <c r="G965" s="42"/>
      <c r="H965" s="42"/>
      <c r="I965" s="232"/>
      <c r="J965" s="42"/>
      <c r="K965" s="42"/>
      <c r="L965" s="46"/>
      <c r="M965" s="233"/>
      <c r="N965" s="234"/>
      <c r="O965" s="86"/>
      <c r="P965" s="86"/>
      <c r="Q965" s="86"/>
      <c r="R965" s="86"/>
      <c r="S965" s="86"/>
      <c r="T965" s="87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T965" s="19" t="s">
        <v>270</v>
      </c>
      <c r="AU965" s="19" t="s">
        <v>84</v>
      </c>
    </row>
    <row r="966" s="14" customFormat="1">
      <c r="A966" s="14"/>
      <c r="B966" s="246"/>
      <c r="C966" s="247"/>
      <c r="D966" s="237" t="s">
        <v>272</v>
      </c>
      <c r="E966" s="247"/>
      <c r="F966" s="249" t="s">
        <v>1008</v>
      </c>
      <c r="G966" s="247"/>
      <c r="H966" s="250">
        <v>698.50999999999999</v>
      </c>
      <c r="I966" s="251"/>
      <c r="J966" s="247"/>
      <c r="K966" s="247"/>
      <c r="L966" s="252"/>
      <c r="M966" s="253"/>
      <c r="N966" s="254"/>
      <c r="O966" s="254"/>
      <c r="P966" s="254"/>
      <c r="Q966" s="254"/>
      <c r="R966" s="254"/>
      <c r="S966" s="254"/>
      <c r="T966" s="255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56" t="s">
        <v>272</v>
      </c>
      <c r="AU966" s="256" t="s">
        <v>84</v>
      </c>
      <c r="AV966" s="14" t="s">
        <v>84</v>
      </c>
      <c r="AW966" s="14" t="s">
        <v>4</v>
      </c>
      <c r="AX966" s="14" t="s">
        <v>82</v>
      </c>
      <c r="AY966" s="256" t="s">
        <v>262</v>
      </c>
    </row>
    <row r="967" s="2" customFormat="1" ht="24.15" customHeight="1">
      <c r="A967" s="40"/>
      <c r="B967" s="41"/>
      <c r="C967" s="217" t="s">
        <v>1009</v>
      </c>
      <c r="D967" s="217" t="s">
        <v>264</v>
      </c>
      <c r="E967" s="218" t="s">
        <v>1010</v>
      </c>
      <c r="F967" s="219" t="s">
        <v>1011</v>
      </c>
      <c r="G967" s="220" t="s">
        <v>318</v>
      </c>
      <c r="H967" s="221">
        <v>69.850999999999999</v>
      </c>
      <c r="I967" s="222"/>
      <c r="J967" s="223">
        <f>ROUND(I967*H967,2)</f>
        <v>0</v>
      </c>
      <c r="K967" s="219" t="s">
        <v>267</v>
      </c>
      <c r="L967" s="46"/>
      <c r="M967" s="224" t="s">
        <v>19</v>
      </c>
      <c r="N967" s="225" t="s">
        <v>46</v>
      </c>
      <c r="O967" s="86"/>
      <c r="P967" s="226">
        <f>O967*H967</f>
        <v>0</v>
      </c>
      <c r="Q967" s="226">
        <v>0</v>
      </c>
      <c r="R967" s="226">
        <f>Q967*H967</f>
        <v>0</v>
      </c>
      <c r="S967" s="226">
        <v>0</v>
      </c>
      <c r="T967" s="227">
        <f>S967*H967</f>
        <v>0</v>
      </c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R967" s="228" t="s">
        <v>268</v>
      </c>
      <c r="AT967" s="228" t="s">
        <v>264</v>
      </c>
      <c r="AU967" s="228" t="s">
        <v>84</v>
      </c>
      <c r="AY967" s="19" t="s">
        <v>262</v>
      </c>
      <c r="BE967" s="229">
        <f>IF(N967="základní",J967,0)</f>
        <v>0</v>
      </c>
      <c r="BF967" s="229">
        <f>IF(N967="snížená",J967,0)</f>
        <v>0</v>
      </c>
      <c r="BG967" s="229">
        <f>IF(N967="zákl. přenesená",J967,0)</f>
        <v>0</v>
      </c>
      <c r="BH967" s="229">
        <f>IF(N967="sníž. přenesená",J967,0)</f>
        <v>0</v>
      </c>
      <c r="BI967" s="229">
        <f>IF(N967="nulová",J967,0)</f>
        <v>0</v>
      </c>
      <c r="BJ967" s="19" t="s">
        <v>82</v>
      </c>
      <c r="BK967" s="229">
        <f>ROUND(I967*H967,2)</f>
        <v>0</v>
      </c>
      <c r="BL967" s="19" t="s">
        <v>268</v>
      </c>
      <c r="BM967" s="228" t="s">
        <v>1012</v>
      </c>
    </row>
    <row r="968" s="2" customFormat="1">
      <c r="A968" s="40"/>
      <c r="B968" s="41"/>
      <c r="C968" s="42"/>
      <c r="D968" s="230" t="s">
        <v>270</v>
      </c>
      <c r="E968" s="42"/>
      <c r="F968" s="231" t="s">
        <v>1013</v>
      </c>
      <c r="G968" s="42"/>
      <c r="H968" s="42"/>
      <c r="I968" s="232"/>
      <c r="J968" s="42"/>
      <c r="K968" s="42"/>
      <c r="L968" s="46"/>
      <c r="M968" s="233"/>
      <c r="N968" s="234"/>
      <c r="O968" s="86"/>
      <c r="P968" s="86"/>
      <c r="Q968" s="86"/>
      <c r="R968" s="86"/>
      <c r="S968" s="86"/>
      <c r="T968" s="87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T968" s="19" t="s">
        <v>270</v>
      </c>
      <c r="AU968" s="19" t="s">
        <v>84</v>
      </c>
    </row>
    <row r="969" s="12" customFormat="1" ht="22.8" customHeight="1">
      <c r="A969" s="12"/>
      <c r="B969" s="201"/>
      <c r="C969" s="202"/>
      <c r="D969" s="203" t="s">
        <v>74</v>
      </c>
      <c r="E969" s="215" t="s">
        <v>1014</v>
      </c>
      <c r="F969" s="215" t="s">
        <v>1015</v>
      </c>
      <c r="G969" s="202"/>
      <c r="H969" s="202"/>
      <c r="I969" s="205"/>
      <c r="J969" s="216">
        <f>BK969</f>
        <v>0</v>
      </c>
      <c r="K969" s="202"/>
      <c r="L969" s="207"/>
      <c r="M969" s="208"/>
      <c r="N969" s="209"/>
      <c r="O969" s="209"/>
      <c r="P969" s="210">
        <f>P970</f>
        <v>0</v>
      </c>
      <c r="Q969" s="209"/>
      <c r="R969" s="210">
        <f>R970</f>
        <v>0</v>
      </c>
      <c r="S969" s="209"/>
      <c r="T969" s="211">
        <f>T970</f>
        <v>0</v>
      </c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R969" s="212" t="s">
        <v>82</v>
      </c>
      <c r="AT969" s="213" t="s">
        <v>74</v>
      </c>
      <c r="AU969" s="213" t="s">
        <v>82</v>
      </c>
      <c r="AY969" s="212" t="s">
        <v>262</v>
      </c>
      <c r="BK969" s="214">
        <f>BK970</f>
        <v>0</v>
      </c>
    </row>
    <row r="970" s="2" customFormat="1" ht="33" customHeight="1">
      <c r="A970" s="40"/>
      <c r="B970" s="41"/>
      <c r="C970" s="217" t="s">
        <v>1016</v>
      </c>
      <c r="D970" s="217" t="s">
        <v>264</v>
      </c>
      <c r="E970" s="218" t="s">
        <v>1017</v>
      </c>
      <c r="F970" s="219" t="s">
        <v>1018</v>
      </c>
      <c r="G970" s="220" t="s">
        <v>318</v>
      </c>
      <c r="H970" s="221">
        <v>100.899</v>
      </c>
      <c r="I970" s="222"/>
      <c r="J970" s="223">
        <f>ROUND(I970*H970,2)</f>
        <v>0</v>
      </c>
      <c r="K970" s="219" t="s">
        <v>463</v>
      </c>
      <c r="L970" s="46"/>
      <c r="M970" s="224" t="s">
        <v>19</v>
      </c>
      <c r="N970" s="225" t="s">
        <v>46</v>
      </c>
      <c r="O970" s="86"/>
      <c r="P970" s="226">
        <f>O970*H970</f>
        <v>0</v>
      </c>
      <c r="Q970" s="226">
        <v>0</v>
      </c>
      <c r="R970" s="226">
        <f>Q970*H970</f>
        <v>0</v>
      </c>
      <c r="S970" s="226">
        <v>0</v>
      </c>
      <c r="T970" s="227">
        <f>S970*H970</f>
        <v>0</v>
      </c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R970" s="228" t="s">
        <v>268</v>
      </c>
      <c r="AT970" s="228" t="s">
        <v>264</v>
      </c>
      <c r="AU970" s="228" t="s">
        <v>84</v>
      </c>
      <c r="AY970" s="19" t="s">
        <v>262</v>
      </c>
      <c r="BE970" s="229">
        <f>IF(N970="základní",J970,0)</f>
        <v>0</v>
      </c>
      <c r="BF970" s="229">
        <f>IF(N970="snížená",J970,0)</f>
        <v>0</v>
      </c>
      <c r="BG970" s="229">
        <f>IF(N970="zákl. přenesená",J970,0)</f>
        <v>0</v>
      </c>
      <c r="BH970" s="229">
        <f>IF(N970="sníž. přenesená",J970,0)</f>
        <v>0</v>
      </c>
      <c r="BI970" s="229">
        <f>IF(N970="nulová",J970,0)</f>
        <v>0</v>
      </c>
      <c r="BJ970" s="19" t="s">
        <v>82</v>
      </c>
      <c r="BK970" s="229">
        <f>ROUND(I970*H970,2)</f>
        <v>0</v>
      </c>
      <c r="BL970" s="19" t="s">
        <v>268</v>
      </c>
      <c r="BM970" s="228" t="s">
        <v>1019</v>
      </c>
    </row>
    <row r="971" s="12" customFormat="1" ht="25.92" customHeight="1">
      <c r="A971" s="12"/>
      <c r="B971" s="201"/>
      <c r="C971" s="202"/>
      <c r="D971" s="203" t="s">
        <v>74</v>
      </c>
      <c r="E971" s="204" t="s">
        <v>1020</v>
      </c>
      <c r="F971" s="204" t="s">
        <v>1021</v>
      </c>
      <c r="G971" s="202"/>
      <c r="H971" s="202"/>
      <c r="I971" s="205"/>
      <c r="J971" s="206">
        <f>BK971</f>
        <v>0</v>
      </c>
      <c r="K971" s="202"/>
      <c r="L971" s="207"/>
      <c r="M971" s="208"/>
      <c r="N971" s="209"/>
      <c r="O971" s="209"/>
      <c r="P971" s="210">
        <f>P972+P1107+P1173+P1192+P1262+P1377+P1506+P1524+P1630+P1674+P1722+P1810+P1881+P1965+P1994</f>
        <v>0</v>
      </c>
      <c r="Q971" s="209"/>
      <c r="R971" s="210">
        <f>R972+R1107+R1173+R1192+R1262+R1377+R1506+R1524+R1630+R1674+R1722+R1810+R1881+R1965+R1994</f>
        <v>15.97296137273</v>
      </c>
      <c r="S971" s="209"/>
      <c r="T971" s="211">
        <f>T972+T1107+T1173+T1192+T1262+T1377+T1506+T1524+T1630+T1674+T1722+T1810+T1881+T1965+T1994</f>
        <v>4.1060373699999992</v>
      </c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R971" s="212" t="s">
        <v>84</v>
      </c>
      <c r="AT971" s="213" t="s">
        <v>74</v>
      </c>
      <c r="AU971" s="213" t="s">
        <v>75</v>
      </c>
      <c r="AY971" s="212" t="s">
        <v>262</v>
      </c>
      <c r="BK971" s="214">
        <f>BK972+BK1107+BK1173+BK1192+BK1262+BK1377+BK1506+BK1524+BK1630+BK1674+BK1722+BK1810+BK1881+BK1965+BK1994</f>
        <v>0</v>
      </c>
    </row>
    <row r="972" s="12" customFormat="1" ht="22.8" customHeight="1">
      <c r="A972" s="12"/>
      <c r="B972" s="201"/>
      <c r="C972" s="202"/>
      <c r="D972" s="203" t="s">
        <v>74</v>
      </c>
      <c r="E972" s="215" t="s">
        <v>1022</v>
      </c>
      <c r="F972" s="215" t="s">
        <v>1023</v>
      </c>
      <c r="G972" s="202"/>
      <c r="H972" s="202"/>
      <c r="I972" s="205"/>
      <c r="J972" s="216">
        <f>BK972</f>
        <v>0</v>
      </c>
      <c r="K972" s="202"/>
      <c r="L972" s="207"/>
      <c r="M972" s="208"/>
      <c r="N972" s="209"/>
      <c r="O972" s="209"/>
      <c r="P972" s="210">
        <f>SUM(P973:P1106)</f>
        <v>0</v>
      </c>
      <c r="Q972" s="209"/>
      <c r="R972" s="210">
        <f>SUM(R973:R1106)</f>
        <v>0.91285591899999996</v>
      </c>
      <c r="S972" s="209"/>
      <c r="T972" s="211">
        <f>SUM(T973:T1106)</f>
        <v>0</v>
      </c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R972" s="212" t="s">
        <v>84</v>
      </c>
      <c r="AT972" s="213" t="s">
        <v>74</v>
      </c>
      <c r="AU972" s="213" t="s">
        <v>82</v>
      </c>
      <c r="AY972" s="212" t="s">
        <v>262</v>
      </c>
      <c r="BK972" s="214">
        <f>SUM(BK973:BK1106)</f>
        <v>0</v>
      </c>
    </row>
    <row r="973" s="2" customFormat="1" ht="21.75" customHeight="1">
      <c r="A973" s="40"/>
      <c r="B973" s="41"/>
      <c r="C973" s="217" t="s">
        <v>1024</v>
      </c>
      <c r="D973" s="217" t="s">
        <v>264</v>
      </c>
      <c r="E973" s="218" t="s">
        <v>1025</v>
      </c>
      <c r="F973" s="219" t="s">
        <v>1026</v>
      </c>
      <c r="G973" s="220" t="s">
        <v>116</v>
      </c>
      <c r="H973" s="221">
        <v>124.14100000000001</v>
      </c>
      <c r="I973" s="222"/>
      <c r="J973" s="223">
        <f>ROUND(I973*H973,2)</f>
        <v>0</v>
      </c>
      <c r="K973" s="219" t="s">
        <v>267</v>
      </c>
      <c r="L973" s="46"/>
      <c r="M973" s="224" t="s">
        <v>19</v>
      </c>
      <c r="N973" s="225" t="s">
        <v>46</v>
      </c>
      <c r="O973" s="86"/>
      <c r="P973" s="226">
        <f>O973*H973</f>
        <v>0</v>
      </c>
      <c r="Q973" s="226">
        <v>0</v>
      </c>
      <c r="R973" s="226">
        <f>Q973*H973</f>
        <v>0</v>
      </c>
      <c r="S973" s="226">
        <v>0</v>
      </c>
      <c r="T973" s="227">
        <f>S973*H973</f>
        <v>0</v>
      </c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R973" s="228" t="s">
        <v>367</v>
      </c>
      <c r="AT973" s="228" t="s">
        <v>264</v>
      </c>
      <c r="AU973" s="228" t="s">
        <v>84</v>
      </c>
      <c r="AY973" s="19" t="s">
        <v>262</v>
      </c>
      <c r="BE973" s="229">
        <f>IF(N973="základní",J973,0)</f>
        <v>0</v>
      </c>
      <c r="BF973" s="229">
        <f>IF(N973="snížená",J973,0)</f>
        <v>0</v>
      </c>
      <c r="BG973" s="229">
        <f>IF(N973="zákl. přenesená",J973,0)</f>
        <v>0</v>
      </c>
      <c r="BH973" s="229">
        <f>IF(N973="sníž. přenesená",J973,0)</f>
        <v>0</v>
      </c>
      <c r="BI973" s="229">
        <f>IF(N973="nulová",J973,0)</f>
        <v>0</v>
      </c>
      <c r="BJ973" s="19" t="s">
        <v>82</v>
      </c>
      <c r="BK973" s="229">
        <f>ROUND(I973*H973,2)</f>
        <v>0</v>
      </c>
      <c r="BL973" s="19" t="s">
        <v>367</v>
      </c>
      <c r="BM973" s="228" t="s">
        <v>1027</v>
      </c>
    </row>
    <row r="974" s="2" customFormat="1">
      <c r="A974" s="40"/>
      <c r="B974" s="41"/>
      <c r="C974" s="42"/>
      <c r="D974" s="230" t="s">
        <v>270</v>
      </c>
      <c r="E974" s="42"/>
      <c r="F974" s="231" t="s">
        <v>1028</v>
      </c>
      <c r="G974" s="42"/>
      <c r="H974" s="42"/>
      <c r="I974" s="232"/>
      <c r="J974" s="42"/>
      <c r="K974" s="42"/>
      <c r="L974" s="46"/>
      <c r="M974" s="233"/>
      <c r="N974" s="234"/>
      <c r="O974" s="86"/>
      <c r="P974" s="86"/>
      <c r="Q974" s="86"/>
      <c r="R974" s="86"/>
      <c r="S974" s="86"/>
      <c r="T974" s="87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T974" s="19" t="s">
        <v>270</v>
      </c>
      <c r="AU974" s="19" t="s">
        <v>84</v>
      </c>
    </row>
    <row r="975" s="13" customFormat="1">
      <c r="A975" s="13"/>
      <c r="B975" s="235"/>
      <c r="C975" s="236"/>
      <c r="D975" s="237" t="s">
        <v>272</v>
      </c>
      <c r="E975" s="238" t="s">
        <v>19</v>
      </c>
      <c r="F975" s="239" t="s">
        <v>273</v>
      </c>
      <c r="G975" s="236"/>
      <c r="H975" s="238" t="s">
        <v>19</v>
      </c>
      <c r="I975" s="240"/>
      <c r="J975" s="236"/>
      <c r="K975" s="236"/>
      <c r="L975" s="241"/>
      <c r="M975" s="242"/>
      <c r="N975" s="243"/>
      <c r="O975" s="243"/>
      <c r="P975" s="243"/>
      <c r="Q975" s="243"/>
      <c r="R975" s="243"/>
      <c r="S975" s="243"/>
      <c r="T975" s="244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T975" s="245" t="s">
        <v>272</v>
      </c>
      <c r="AU975" s="245" t="s">
        <v>84</v>
      </c>
      <c r="AV975" s="13" t="s">
        <v>82</v>
      </c>
      <c r="AW975" s="13" t="s">
        <v>34</v>
      </c>
      <c r="AX975" s="13" t="s">
        <v>75</v>
      </c>
      <c r="AY975" s="245" t="s">
        <v>262</v>
      </c>
    </row>
    <row r="976" s="13" customFormat="1">
      <c r="A976" s="13"/>
      <c r="B976" s="235"/>
      <c r="C976" s="236"/>
      <c r="D976" s="237" t="s">
        <v>272</v>
      </c>
      <c r="E976" s="238" t="s">
        <v>19</v>
      </c>
      <c r="F976" s="239" t="s">
        <v>1029</v>
      </c>
      <c r="G976" s="236"/>
      <c r="H976" s="238" t="s">
        <v>19</v>
      </c>
      <c r="I976" s="240"/>
      <c r="J976" s="236"/>
      <c r="K976" s="236"/>
      <c r="L976" s="241"/>
      <c r="M976" s="242"/>
      <c r="N976" s="243"/>
      <c r="O976" s="243"/>
      <c r="P976" s="243"/>
      <c r="Q976" s="243"/>
      <c r="R976" s="243"/>
      <c r="S976" s="243"/>
      <c r="T976" s="244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45" t="s">
        <v>272</v>
      </c>
      <c r="AU976" s="245" t="s">
        <v>84</v>
      </c>
      <c r="AV976" s="13" t="s">
        <v>82</v>
      </c>
      <c r="AW976" s="13" t="s">
        <v>34</v>
      </c>
      <c r="AX976" s="13" t="s">
        <v>75</v>
      </c>
      <c r="AY976" s="245" t="s">
        <v>262</v>
      </c>
    </row>
    <row r="977" s="13" customFormat="1">
      <c r="A977" s="13"/>
      <c r="B977" s="235"/>
      <c r="C977" s="236"/>
      <c r="D977" s="237" t="s">
        <v>272</v>
      </c>
      <c r="E977" s="238" t="s">
        <v>19</v>
      </c>
      <c r="F977" s="239" t="s">
        <v>743</v>
      </c>
      <c r="G977" s="236"/>
      <c r="H977" s="238" t="s">
        <v>19</v>
      </c>
      <c r="I977" s="240"/>
      <c r="J977" s="236"/>
      <c r="K977" s="236"/>
      <c r="L977" s="241"/>
      <c r="M977" s="242"/>
      <c r="N977" s="243"/>
      <c r="O977" s="243"/>
      <c r="P977" s="243"/>
      <c r="Q977" s="243"/>
      <c r="R977" s="243"/>
      <c r="S977" s="243"/>
      <c r="T977" s="244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45" t="s">
        <v>272</v>
      </c>
      <c r="AU977" s="245" t="s">
        <v>84</v>
      </c>
      <c r="AV977" s="13" t="s">
        <v>82</v>
      </c>
      <c r="AW977" s="13" t="s">
        <v>34</v>
      </c>
      <c r="AX977" s="13" t="s">
        <v>75</v>
      </c>
      <c r="AY977" s="245" t="s">
        <v>262</v>
      </c>
    </row>
    <row r="978" s="13" customFormat="1">
      <c r="A978" s="13"/>
      <c r="B978" s="235"/>
      <c r="C978" s="236"/>
      <c r="D978" s="237" t="s">
        <v>272</v>
      </c>
      <c r="E978" s="238" t="s">
        <v>19</v>
      </c>
      <c r="F978" s="239" t="s">
        <v>334</v>
      </c>
      <c r="G978" s="236"/>
      <c r="H978" s="238" t="s">
        <v>19</v>
      </c>
      <c r="I978" s="240"/>
      <c r="J978" s="236"/>
      <c r="K978" s="236"/>
      <c r="L978" s="241"/>
      <c r="M978" s="242"/>
      <c r="N978" s="243"/>
      <c r="O978" s="243"/>
      <c r="P978" s="243"/>
      <c r="Q978" s="243"/>
      <c r="R978" s="243"/>
      <c r="S978" s="243"/>
      <c r="T978" s="244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T978" s="245" t="s">
        <v>272</v>
      </c>
      <c r="AU978" s="245" t="s">
        <v>84</v>
      </c>
      <c r="AV978" s="13" t="s">
        <v>82</v>
      </c>
      <c r="AW978" s="13" t="s">
        <v>34</v>
      </c>
      <c r="AX978" s="13" t="s">
        <v>75</v>
      </c>
      <c r="AY978" s="245" t="s">
        <v>262</v>
      </c>
    </row>
    <row r="979" s="13" customFormat="1">
      <c r="A979" s="13"/>
      <c r="B979" s="235"/>
      <c r="C979" s="236"/>
      <c r="D979" s="237" t="s">
        <v>272</v>
      </c>
      <c r="E979" s="238" t="s">
        <v>19</v>
      </c>
      <c r="F979" s="239" t="s">
        <v>1030</v>
      </c>
      <c r="G979" s="236"/>
      <c r="H979" s="238" t="s">
        <v>19</v>
      </c>
      <c r="I979" s="240"/>
      <c r="J979" s="236"/>
      <c r="K979" s="236"/>
      <c r="L979" s="241"/>
      <c r="M979" s="242"/>
      <c r="N979" s="243"/>
      <c r="O979" s="243"/>
      <c r="P979" s="243"/>
      <c r="Q979" s="243"/>
      <c r="R979" s="243"/>
      <c r="S979" s="243"/>
      <c r="T979" s="244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45" t="s">
        <v>272</v>
      </c>
      <c r="AU979" s="245" t="s">
        <v>84</v>
      </c>
      <c r="AV979" s="13" t="s">
        <v>82</v>
      </c>
      <c r="AW979" s="13" t="s">
        <v>34</v>
      </c>
      <c r="AX979" s="13" t="s">
        <v>75</v>
      </c>
      <c r="AY979" s="245" t="s">
        <v>262</v>
      </c>
    </row>
    <row r="980" s="13" customFormat="1">
      <c r="A980" s="13"/>
      <c r="B980" s="235"/>
      <c r="C980" s="236"/>
      <c r="D980" s="237" t="s">
        <v>272</v>
      </c>
      <c r="E980" s="238" t="s">
        <v>19</v>
      </c>
      <c r="F980" s="239" t="s">
        <v>404</v>
      </c>
      <c r="G980" s="236"/>
      <c r="H980" s="238" t="s">
        <v>19</v>
      </c>
      <c r="I980" s="240"/>
      <c r="J980" s="236"/>
      <c r="K980" s="236"/>
      <c r="L980" s="241"/>
      <c r="M980" s="242"/>
      <c r="N980" s="243"/>
      <c r="O980" s="243"/>
      <c r="P980" s="243"/>
      <c r="Q980" s="243"/>
      <c r="R980" s="243"/>
      <c r="S980" s="243"/>
      <c r="T980" s="244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T980" s="245" t="s">
        <v>272</v>
      </c>
      <c r="AU980" s="245" t="s">
        <v>84</v>
      </c>
      <c r="AV980" s="13" t="s">
        <v>82</v>
      </c>
      <c r="AW980" s="13" t="s">
        <v>34</v>
      </c>
      <c r="AX980" s="13" t="s">
        <v>75</v>
      </c>
      <c r="AY980" s="245" t="s">
        <v>262</v>
      </c>
    </row>
    <row r="981" s="14" customFormat="1">
      <c r="A981" s="14"/>
      <c r="B981" s="246"/>
      <c r="C981" s="247"/>
      <c r="D981" s="237" t="s">
        <v>272</v>
      </c>
      <c r="E981" s="248" t="s">
        <v>19</v>
      </c>
      <c r="F981" s="249" t="s">
        <v>506</v>
      </c>
      <c r="G981" s="247"/>
      <c r="H981" s="250">
        <v>6.3700000000000001</v>
      </c>
      <c r="I981" s="251"/>
      <c r="J981" s="247"/>
      <c r="K981" s="247"/>
      <c r="L981" s="252"/>
      <c r="M981" s="253"/>
      <c r="N981" s="254"/>
      <c r="O981" s="254"/>
      <c r="P981" s="254"/>
      <c r="Q981" s="254"/>
      <c r="R981" s="254"/>
      <c r="S981" s="254"/>
      <c r="T981" s="255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T981" s="256" t="s">
        <v>272</v>
      </c>
      <c r="AU981" s="256" t="s">
        <v>84</v>
      </c>
      <c r="AV981" s="14" t="s">
        <v>84</v>
      </c>
      <c r="AW981" s="14" t="s">
        <v>34</v>
      </c>
      <c r="AX981" s="14" t="s">
        <v>75</v>
      </c>
      <c r="AY981" s="256" t="s">
        <v>262</v>
      </c>
    </row>
    <row r="982" s="14" customFormat="1">
      <c r="A982" s="14"/>
      <c r="B982" s="246"/>
      <c r="C982" s="247"/>
      <c r="D982" s="237" t="s">
        <v>272</v>
      </c>
      <c r="E982" s="248" t="s">
        <v>19</v>
      </c>
      <c r="F982" s="249" t="s">
        <v>507</v>
      </c>
      <c r="G982" s="247"/>
      <c r="H982" s="250">
        <v>1.98</v>
      </c>
      <c r="I982" s="251"/>
      <c r="J982" s="247"/>
      <c r="K982" s="247"/>
      <c r="L982" s="252"/>
      <c r="M982" s="253"/>
      <c r="N982" s="254"/>
      <c r="O982" s="254"/>
      <c r="P982" s="254"/>
      <c r="Q982" s="254"/>
      <c r="R982" s="254"/>
      <c r="S982" s="254"/>
      <c r="T982" s="255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56" t="s">
        <v>272</v>
      </c>
      <c r="AU982" s="256" t="s">
        <v>84</v>
      </c>
      <c r="AV982" s="14" t="s">
        <v>84</v>
      </c>
      <c r="AW982" s="14" t="s">
        <v>34</v>
      </c>
      <c r="AX982" s="14" t="s">
        <v>75</v>
      </c>
      <c r="AY982" s="256" t="s">
        <v>262</v>
      </c>
    </row>
    <row r="983" s="14" customFormat="1">
      <c r="A983" s="14"/>
      <c r="B983" s="246"/>
      <c r="C983" s="247"/>
      <c r="D983" s="237" t="s">
        <v>272</v>
      </c>
      <c r="E983" s="248" t="s">
        <v>19</v>
      </c>
      <c r="F983" s="249" t="s">
        <v>508</v>
      </c>
      <c r="G983" s="247"/>
      <c r="H983" s="250">
        <v>4.6600000000000001</v>
      </c>
      <c r="I983" s="251"/>
      <c r="J983" s="247"/>
      <c r="K983" s="247"/>
      <c r="L983" s="252"/>
      <c r="M983" s="253"/>
      <c r="N983" s="254"/>
      <c r="O983" s="254"/>
      <c r="P983" s="254"/>
      <c r="Q983" s="254"/>
      <c r="R983" s="254"/>
      <c r="S983" s="254"/>
      <c r="T983" s="255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56" t="s">
        <v>272</v>
      </c>
      <c r="AU983" s="256" t="s">
        <v>84</v>
      </c>
      <c r="AV983" s="14" t="s">
        <v>84</v>
      </c>
      <c r="AW983" s="14" t="s">
        <v>34</v>
      </c>
      <c r="AX983" s="14" t="s">
        <v>75</v>
      </c>
      <c r="AY983" s="256" t="s">
        <v>262</v>
      </c>
    </row>
    <row r="984" s="14" customFormat="1">
      <c r="A984" s="14"/>
      <c r="B984" s="246"/>
      <c r="C984" s="247"/>
      <c r="D984" s="237" t="s">
        <v>272</v>
      </c>
      <c r="E984" s="248" t="s">
        <v>19</v>
      </c>
      <c r="F984" s="249" t="s">
        <v>509</v>
      </c>
      <c r="G984" s="247"/>
      <c r="H984" s="250">
        <v>1.8899999999999999</v>
      </c>
      <c r="I984" s="251"/>
      <c r="J984" s="247"/>
      <c r="K984" s="247"/>
      <c r="L984" s="252"/>
      <c r="M984" s="253"/>
      <c r="N984" s="254"/>
      <c r="O984" s="254"/>
      <c r="P984" s="254"/>
      <c r="Q984" s="254"/>
      <c r="R984" s="254"/>
      <c r="S984" s="254"/>
      <c r="T984" s="255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T984" s="256" t="s">
        <v>272</v>
      </c>
      <c r="AU984" s="256" t="s">
        <v>84</v>
      </c>
      <c r="AV984" s="14" t="s">
        <v>84</v>
      </c>
      <c r="AW984" s="14" t="s">
        <v>34</v>
      </c>
      <c r="AX984" s="14" t="s">
        <v>75</v>
      </c>
      <c r="AY984" s="256" t="s">
        <v>262</v>
      </c>
    </row>
    <row r="985" s="14" customFormat="1">
      <c r="A985" s="14"/>
      <c r="B985" s="246"/>
      <c r="C985" s="247"/>
      <c r="D985" s="237" t="s">
        <v>272</v>
      </c>
      <c r="E985" s="248" t="s">
        <v>19</v>
      </c>
      <c r="F985" s="249" t="s">
        <v>510</v>
      </c>
      <c r="G985" s="247"/>
      <c r="H985" s="250">
        <v>2.8799999999999999</v>
      </c>
      <c r="I985" s="251"/>
      <c r="J985" s="247"/>
      <c r="K985" s="247"/>
      <c r="L985" s="252"/>
      <c r="M985" s="253"/>
      <c r="N985" s="254"/>
      <c r="O985" s="254"/>
      <c r="P985" s="254"/>
      <c r="Q985" s="254"/>
      <c r="R985" s="254"/>
      <c r="S985" s="254"/>
      <c r="T985" s="255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T985" s="256" t="s">
        <v>272</v>
      </c>
      <c r="AU985" s="256" t="s">
        <v>84</v>
      </c>
      <c r="AV985" s="14" t="s">
        <v>84</v>
      </c>
      <c r="AW985" s="14" t="s">
        <v>34</v>
      </c>
      <c r="AX985" s="14" t="s">
        <v>75</v>
      </c>
      <c r="AY985" s="256" t="s">
        <v>262</v>
      </c>
    </row>
    <row r="986" s="14" customFormat="1">
      <c r="A986" s="14"/>
      <c r="B986" s="246"/>
      <c r="C986" s="247"/>
      <c r="D986" s="237" t="s">
        <v>272</v>
      </c>
      <c r="E986" s="248" t="s">
        <v>19</v>
      </c>
      <c r="F986" s="249" t="s">
        <v>511</v>
      </c>
      <c r="G986" s="247"/>
      <c r="H986" s="250">
        <v>3.3199999999999998</v>
      </c>
      <c r="I986" s="251"/>
      <c r="J986" s="247"/>
      <c r="K986" s="247"/>
      <c r="L986" s="252"/>
      <c r="M986" s="253"/>
      <c r="N986" s="254"/>
      <c r="O986" s="254"/>
      <c r="P986" s="254"/>
      <c r="Q986" s="254"/>
      <c r="R986" s="254"/>
      <c r="S986" s="254"/>
      <c r="T986" s="255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56" t="s">
        <v>272</v>
      </c>
      <c r="AU986" s="256" t="s">
        <v>84</v>
      </c>
      <c r="AV986" s="14" t="s">
        <v>84</v>
      </c>
      <c r="AW986" s="14" t="s">
        <v>34</v>
      </c>
      <c r="AX986" s="14" t="s">
        <v>75</v>
      </c>
      <c r="AY986" s="256" t="s">
        <v>262</v>
      </c>
    </row>
    <row r="987" s="14" customFormat="1">
      <c r="A987" s="14"/>
      <c r="B987" s="246"/>
      <c r="C987" s="247"/>
      <c r="D987" s="237" t="s">
        <v>272</v>
      </c>
      <c r="E987" s="248" t="s">
        <v>19</v>
      </c>
      <c r="F987" s="249" t="s">
        <v>512</v>
      </c>
      <c r="G987" s="247"/>
      <c r="H987" s="250">
        <v>4.6600000000000001</v>
      </c>
      <c r="I987" s="251"/>
      <c r="J987" s="247"/>
      <c r="K987" s="247"/>
      <c r="L987" s="252"/>
      <c r="M987" s="253"/>
      <c r="N987" s="254"/>
      <c r="O987" s="254"/>
      <c r="P987" s="254"/>
      <c r="Q987" s="254"/>
      <c r="R987" s="254"/>
      <c r="S987" s="254"/>
      <c r="T987" s="255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56" t="s">
        <v>272</v>
      </c>
      <c r="AU987" s="256" t="s">
        <v>84</v>
      </c>
      <c r="AV987" s="14" t="s">
        <v>84</v>
      </c>
      <c r="AW987" s="14" t="s">
        <v>34</v>
      </c>
      <c r="AX987" s="14" t="s">
        <v>75</v>
      </c>
      <c r="AY987" s="256" t="s">
        <v>262</v>
      </c>
    </row>
    <row r="988" s="14" customFormat="1">
      <c r="A988" s="14"/>
      <c r="B988" s="246"/>
      <c r="C988" s="247"/>
      <c r="D988" s="237" t="s">
        <v>272</v>
      </c>
      <c r="E988" s="248" t="s">
        <v>19</v>
      </c>
      <c r="F988" s="249" t="s">
        <v>513</v>
      </c>
      <c r="G988" s="247"/>
      <c r="H988" s="250">
        <v>67.859999999999999</v>
      </c>
      <c r="I988" s="251"/>
      <c r="J988" s="247"/>
      <c r="K988" s="247"/>
      <c r="L988" s="252"/>
      <c r="M988" s="253"/>
      <c r="N988" s="254"/>
      <c r="O988" s="254"/>
      <c r="P988" s="254"/>
      <c r="Q988" s="254"/>
      <c r="R988" s="254"/>
      <c r="S988" s="254"/>
      <c r="T988" s="255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56" t="s">
        <v>272</v>
      </c>
      <c r="AU988" s="256" t="s">
        <v>84</v>
      </c>
      <c r="AV988" s="14" t="s">
        <v>84</v>
      </c>
      <c r="AW988" s="14" t="s">
        <v>34</v>
      </c>
      <c r="AX988" s="14" t="s">
        <v>75</v>
      </c>
      <c r="AY988" s="256" t="s">
        <v>262</v>
      </c>
    </row>
    <row r="989" s="14" customFormat="1">
      <c r="A989" s="14"/>
      <c r="B989" s="246"/>
      <c r="C989" s="247"/>
      <c r="D989" s="237" t="s">
        <v>272</v>
      </c>
      <c r="E989" s="248" t="s">
        <v>19</v>
      </c>
      <c r="F989" s="249" t="s">
        <v>514</v>
      </c>
      <c r="G989" s="247"/>
      <c r="H989" s="250">
        <v>8.5800000000000001</v>
      </c>
      <c r="I989" s="251"/>
      <c r="J989" s="247"/>
      <c r="K989" s="247"/>
      <c r="L989" s="252"/>
      <c r="M989" s="253"/>
      <c r="N989" s="254"/>
      <c r="O989" s="254"/>
      <c r="P989" s="254"/>
      <c r="Q989" s="254"/>
      <c r="R989" s="254"/>
      <c r="S989" s="254"/>
      <c r="T989" s="255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56" t="s">
        <v>272</v>
      </c>
      <c r="AU989" s="256" t="s">
        <v>84</v>
      </c>
      <c r="AV989" s="14" t="s">
        <v>84</v>
      </c>
      <c r="AW989" s="14" t="s">
        <v>34</v>
      </c>
      <c r="AX989" s="14" t="s">
        <v>75</v>
      </c>
      <c r="AY989" s="256" t="s">
        <v>262</v>
      </c>
    </row>
    <row r="990" s="14" customFormat="1">
      <c r="A990" s="14"/>
      <c r="B990" s="246"/>
      <c r="C990" s="247"/>
      <c r="D990" s="237" t="s">
        <v>272</v>
      </c>
      <c r="E990" s="248" t="s">
        <v>19</v>
      </c>
      <c r="F990" s="249" t="s">
        <v>1031</v>
      </c>
      <c r="G990" s="247"/>
      <c r="H990" s="250">
        <v>15.791</v>
      </c>
      <c r="I990" s="251"/>
      <c r="J990" s="247"/>
      <c r="K990" s="247"/>
      <c r="L990" s="252"/>
      <c r="M990" s="253"/>
      <c r="N990" s="254"/>
      <c r="O990" s="254"/>
      <c r="P990" s="254"/>
      <c r="Q990" s="254"/>
      <c r="R990" s="254"/>
      <c r="S990" s="254"/>
      <c r="T990" s="255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56" t="s">
        <v>272</v>
      </c>
      <c r="AU990" s="256" t="s">
        <v>84</v>
      </c>
      <c r="AV990" s="14" t="s">
        <v>84</v>
      </c>
      <c r="AW990" s="14" t="s">
        <v>34</v>
      </c>
      <c r="AX990" s="14" t="s">
        <v>75</v>
      </c>
      <c r="AY990" s="256" t="s">
        <v>262</v>
      </c>
    </row>
    <row r="991" s="14" customFormat="1">
      <c r="A991" s="14"/>
      <c r="B991" s="246"/>
      <c r="C991" s="247"/>
      <c r="D991" s="237" t="s">
        <v>272</v>
      </c>
      <c r="E991" s="248" t="s">
        <v>19</v>
      </c>
      <c r="F991" s="249" t="s">
        <v>1032</v>
      </c>
      <c r="G991" s="247"/>
      <c r="H991" s="250">
        <v>6.1500000000000004</v>
      </c>
      <c r="I991" s="251"/>
      <c r="J991" s="247"/>
      <c r="K991" s="247"/>
      <c r="L991" s="252"/>
      <c r="M991" s="253"/>
      <c r="N991" s="254"/>
      <c r="O991" s="254"/>
      <c r="P991" s="254"/>
      <c r="Q991" s="254"/>
      <c r="R991" s="254"/>
      <c r="S991" s="254"/>
      <c r="T991" s="255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56" t="s">
        <v>272</v>
      </c>
      <c r="AU991" s="256" t="s">
        <v>84</v>
      </c>
      <c r="AV991" s="14" t="s">
        <v>84</v>
      </c>
      <c r="AW991" s="14" t="s">
        <v>34</v>
      </c>
      <c r="AX991" s="14" t="s">
        <v>75</v>
      </c>
      <c r="AY991" s="256" t="s">
        <v>262</v>
      </c>
    </row>
    <row r="992" s="15" customFormat="1">
      <c r="A992" s="15"/>
      <c r="B992" s="257"/>
      <c r="C992" s="258"/>
      <c r="D992" s="237" t="s">
        <v>272</v>
      </c>
      <c r="E992" s="259" t="s">
        <v>118</v>
      </c>
      <c r="F992" s="260" t="s">
        <v>278</v>
      </c>
      <c r="G992" s="258"/>
      <c r="H992" s="261">
        <v>124.14100000000001</v>
      </c>
      <c r="I992" s="262"/>
      <c r="J992" s="258"/>
      <c r="K992" s="258"/>
      <c r="L992" s="263"/>
      <c r="M992" s="264"/>
      <c r="N992" s="265"/>
      <c r="O992" s="265"/>
      <c r="P992" s="265"/>
      <c r="Q992" s="265"/>
      <c r="R992" s="265"/>
      <c r="S992" s="265"/>
      <c r="T992" s="266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T992" s="267" t="s">
        <v>272</v>
      </c>
      <c r="AU992" s="267" t="s">
        <v>84</v>
      </c>
      <c r="AV992" s="15" t="s">
        <v>268</v>
      </c>
      <c r="AW992" s="15" t="s">
        <v>34</v>
      </c>
      <c r="AX992" s="15" t="s">
        <v>82</v>
      </c>
      <c r="AY992" s="267" t="s">
        <v>262</v>
      </c>
    </row>
    <row r="993" s="2" customFormat="1" ht="16.5" customHeight="1">
      <c r="A993" s="40"/>
      <c r="B993" s="41"/>
      <c r="C993" s="268" t="s">
        <v>1033</v>
      </c>
      <c r="D993" s="268" t="s">
        <v>315</v>
      </c>
      <c r="E993" s="269" t="s">
        <v>1034</v>
      </c>
      <c r="F993" s="270" t="s">
        <v>1035</v>
      </c>
      <c r="G993" s="271" t="s">
        <v>318</v>
      </c>
      <c r="H993" s="272">
        <v>0.042999999999999997</v>
      </c>
      <c r="I993" s="273"/>
      <c r="J993" s="274">
        <f>ROUND(I993*H993,2)</f>
        <v>0</v>
      </c>
      <c r="K993" s="270" t="s">
        <v>267</v>
      </c>
      <c r="L993" s="275"/>
      <c r="M993" s="276" t="s">
        <v>19</v>
      </c>
      <c r="N993" s="277" t="s">
        <v>46</v>
      </c>
      <c r="O993" s="86"/>
      <c r="P993" s="226">
        <f>O993*H993</f>
        <v>0</v>
      </c>
      <c r="Q993" s="226">
        <v>1</v>
      </c>
      <c r="R993" s="226">
        <f>Q993*H993</f>
        <v>0.042999999999999997</v>
      </c>
      <c r="S993" s="226">
        <v>0</v>
      </c>
      <c r="T993" s="227">
        <f>S993*H993</f>
        <v>0</v>
      </c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R993" s="228" t="s">
        <v>477</v>
      </c>
      <c r="AT993" s="228" t="s">
        <v>315</v>
      </c>
      <c r="AU993" s="228" t="s">
        <v>84</v>
      </c>
      <c r="AY993" s="19" t="s">
        <v>262</v>
      </c>
      <c r="BE993" s="229">
        <f>IF(N993="základní",J993,0)</f>
        <v>0</v>
      </c>
      <c r="BF993" s="229">
        <f>IF(N993="snížená",J993,0)</f>
        <v>0</v>
      </c>
      <c r="BG993" s="229">
        <f>IF(N993="zákl. přenesená",J993,0)</f>
        <v>0</v>
      </c>
      <c r="BH993" s="229">
        <f>IF(N993="sníž. přenesená",J993,0)</f>
        <v>0</v>
      </c>
      <c r="BI993" s="229">
        <f>IF(N993="nulová",J993,0)</f>
        <v>0</v>
      </c>
      <c r="BJ993" s="19" t="s">
        <v>82</v>
      </c>
      <c r="BK993" s="229">
        <f>ROUND(I993*H993,2)</f>
        <v>0</v>
      </c>
      <c r="BL993" s="19" t="s">
        <v>367</v>
      </c>
      <c r="BM993" s="228" t="s">
        <v>1036</v>
      </c>
    </row>
    <row r="994" s="2" customFormat="1">
      <c r="A994" s="40"/>
      <c r="B994" s="41"/>
      <c r="C994" s="42"/>
      <c r="D994" s="230" t="s">
        <v>270</v>
      </c>
      <c r="E994" s="42"/>
      <c r="F994" s="231" t="s">
        <v>1037</v>
      </c>
      <c r="G994" s="42"/>
      <c r="H994" s="42"/>
      <c r="I994" s="232"/>
      <c r="J994" s="42"/>
      <c r="K994" s="42"/>
      <c r="L994" s="46"/>
      <c r="M994" s="233"/>
      <c r="N994" s="234"/>
      <c r="O994" s="86"/>
      <c r="P994" s="86"/>
      <c r="Q994" s="86"/>
      <c r="R994" s="86"/>
      <c r="S994" s="86"/>
      <c r="T994" s="87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T994" s="19" t="s">
        <v>270</v>
      </c>
      <c r="AU994" s="19" t="s">
        <v>84</v>
      </c>
    </row>
    <row r="995" s="14" customFormat="1">
      <c r="A995" s="14"/>
      <c r="B995" s="246"/>
      <c r="C995" s="247"/>
      <c r="D995" s="237" t="s">
        <v>272</v>
      </c>
      <c r="E995" s="248" t="s">
        <v>19</v>
      </c>
      <c r="F995" s="249" t="s">
        <v>118</v>
      </c>
      <c r="G995" s="247"/>
      <c r="H995" s="250">
        <v>124.14100000000001</v>
      </c>
      <c r="I995" s="251"/>
      <c r="J995" s="247"/>
      <c r="K995" s="247"/>
      <c r="L995" s="252"/>
      <c r="M995" s="253"/>
      <c r="N995" s="254"/>
      <c r="O995" s="254"/>
      <c r="P995" s="254"/>
      <c r="Q995" s="254"/>
      <c r="R995" s="254"/>
      <c r="S995" s="254"/>
      <c r="T995" s="255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T995" s="256" t="s">
        <v>272</v>
      </c>
      <c r="AU995" s="256" t="s">
        <v>84</v>
      </c>
      <c r="AV995" s="14" t="s">
        <v>84</v>
      </c>
      <c r="AW995" s="14" t="s">
        <v>34</v>
      </c>
      <c r="AX995" s="14" t="s">
        <v>75</v>
      </c>
      <c r="AY995" s="256" t="s">
        <v>262</v>
      </c>
    </row>
    <row r="996" s="15" customFormat="1">
      <c r="A996" s="15"/>
      <c r="B996" s="257"/>
      <c r="C996" s="258"/>
      <c r="D996" s="237" t="s">
        <v>272</v>
      </c>
      <c r="E996" s="259" t="s">
        <v>19</v>
      </c>
      <c r="F996" s="260" t="s">
        <v>278</v>
      </c>
      <c r="G996" s="258"/>
      <c r="H996" s="261">
        <v>124.14100000000001</v>
      </c>
      <c r="I996" s="262"/>
      <c r="J996" s="258"/>
      <c r="K996" s="258"/>
      <c r="L996" s="263"/>
      <c r="M996" s="264"/>
      <c r="N996" s="265"/>
      <c r="O996" s="265"/>
      <c r="P996" s="265"/>
      <c r="Q996" s="265"/>
      <c r="R996" s="265"/>
      <c r="S996" s="265"/>
      <c r="T996" s="266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T996" s="267" t="s">
        <v>272</v>
      </c>
      <c r="AU996" s="267" t="s">
        <v>84</v>
      </c>
      <c r="AV996" s="15" t="s">
        <v>268</v>
      </c>
      <c r="AW996" s="15" t="s">
        <v>34</v>
      </c>
      <c r="AX996" s="15" t="s">
        <v>82</v>
      </c>
      <c r="AY996" s="267" t="s">
        <v>262</v>
      </c>
    </row>
    <row r="997" s="14" customFormat="1">
      <c r="A997" s="14"/>
      <c r="B997" s="246"/>
      <c r="C997" s="247"/>
      <c r="D997" s="237" t="s">
        <v>272</v>
      </c>
      <c r="E997" s="247"/>
      <c r="F997" s="249" t="s">
        <v>1038</v>
      </c>
      <c r="G997" s="247"/>
      <c r="H997" s="250">
        <v>0.042999999999999997</v>
      </c>
      <c r="I997" s="251"/>
      <c r="J997" s="247"/>
      <c r="K997" s="247"/>
      <c r="L997" s="252"/>
      <c r="M997" s="253"/>
      <c r="N997" s="254"/>
      <c r="O997" s="254"/>
      <c r="P997" s="254"/>
      <c r="Q997" s="254"/>
      <c r="R997" s="254"/>
      <c r="S997" s="254"/>
      <c r="T997" s="255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56" t="s">
        <v>272</v>
      </c>
      <c r="AU997" s="256" t="s">
        <v>84</v>
      </c>
      <c r="AV997" s="14" t="s">
        <v>84</v>
      </c>
      <c r="AW997" s="14" t="s">
        <v>4</v>
      </c>
      <c r="AX997" s="14" t="s">
        <v>82</v>
      </c>
      <c r="AY997" s="256" t="s">
        <v>262</v>
      </c>
    </row>
    <row r="998" s="2" customFormat="1" ht="16.5" customHeight="1">
      <c r="A998" s="40"/>
      <c r="B998" s="41"/>
      <c r="C998" s="217" t="s">
        <v>1039</v>
      </c>
      <c r="D998" s="217" t="s">
        <v>264</v>
      </c>
      <c r="E998" s="218" t="s">
        <v>1040</v>
      </c>
      <c r="F998" s="219" t="s">
        <v>1041</v>
      </c>
      <c r="G998" s="220" t="s">
        <v>116</v>
      </c>
      <c r="H998" s="221">
        <v>139.93199999999999</v>
      </c>
      <c r="I998" s="222"/>
      <c r="J998" s="223">
        <f>ROUND(I998*H998,2)</f>
        <v>0</v>
      </c>
      <c r="K998" s="219" t="s">
        <v>267</v>
      </c>
      <c r="L998" s="46"/>
      <c r="M998" s="224" t="s">
        <v>19</v>
      </c>
      <c r="N998" s="225" t="s">
        <v>46</v>
      </c>
      <c r="O998" s="86"/>
      <c r="P998" s="226">
        <f>O998*H998</f>
        <v>0</v>
      </c>
      <c r="Q998" s="226">
        <v>0.00039825</v>
      </c>
      <c r="R998" s="226">
        <f>Q998*H998</f>
        <v>0.055727918999999994</v>
      </c>
      <c r="S998" s="226">
        <v>0</v>
      </c>
      <c r="T998" s="227">
        <f>S998*H998</f>
        <v>0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28" t="s">
        <v>367</v>
      </c>
      <c r="AT998" s="228" t="s">
        <v>264</v>
      </c>
      <c r="AU998" s="228" t="s">
        <v>84</v>
      </c>
      <c r="AY998" s="19" t="s">
        <v>262</v>
      </c>
      <c r="BE998" s="229">
        <f>IF(N998="základní",J998,0)</f>
        <v>0</v>
      </c>
      <c r="BF998" s="229">
        <f>IF(N998="snížená",J998,0)</f>
        <v>0</v>
      </c>
      <c r="BG998" s="229">
        <f>IF(N998="zákl. přenesená",J998,0)</f>
        <v>0</v>
      </c>
      <c r="BH998" s="229">
        <f>IF(N998="sníž. přenesená",J998,0)</f>
        <v>0</v>
      </c>
      <c r="BI998" s="229">
        <f>IF(N998="nulová",J998,0)</f>
        <v>0</v>
      </c>
      <c r="BJ998" s="19" t="s">
        <v>82</v>
      </c>
      <c r="BK998" s="229">
        <f>ROUND(I998*H998,2)</f>
        <v>0</v>
      </c>
      <c r="BL998" s="19" t="s">
        <v>367</v>
      </c>
      <c r="BM998" s="228" t="s">
        <v>1042</v>
      </c>
    </row>
    <row r="999" s="2" customFormat="1">
      <c r="A999" s="40"/>
      <c r="B999" s="41"/>
      <c r="C999" s="42"/>
      <c r="D999" s="230" t="s">
        <v>270</v>
      </c>
      <c r="E999" s="42"/>
      <c r="F999" s="231" t="s">
        <v>1043</v>
      </c>
      <c r="G999" s="42"/>
      <c r="H999" s="42"/>
      <c r="I999" s="232"/>
      <c r="J999" s="42"/>
      <c r="K999" s="42"/>
      <c r="L999" s="46"/>
      <c r="M999" s="233"/>
      <c r="N999" s="234"/>
      <c r="O999" s="86"/>
      <c r="P999" s="86"/>
      <c r="Q999" s="86"/>
      <c r="R999" s="86"/>
      <c r="S999" s="86"/>
      <c r="T999" s="87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T999" s="19" t="s">
        <v>270</v>
      </c>
      <c r="AU999" s="19" t="s">
        <v>84</v>
      </c>
    </row>
    <row r="1000" s="13" customFormat="1">
      <c r="A1000" s="13"/>
      <c r="B1000" s="235"/>
      <c r="C1000" s="236"/>
      <c r="D1000" s="237" t="s">
        <v>272</v>
      </c>
      <c r="E1000" s="238" t="s">
        <v>19</v>
      </c>
      <c r="F1000" s="239" t="s">
        <v>273</v>
      </c>
      <c r="G1000" s="236"/>
      <c r="H1000" s="238" t="s">
        <v>19</v>
      </c>
      <c r="I1000" s="240"/>
      <c r="J1000" s="236"/>
      <c r="K1000" s="236"/>
      <c r="L1000" s="241"/>
      <c r="M1000" s="242"/>
      <c r="N1000" s="243"/>
      <c r="O1000" s="243"/>
      <c r="P1000" s="243"/>
      <c r="Q1000" s="243"/>
      <c r="R1000" s="243"/>
      <c r="S1000" s="243"/>
      <c r="T1000" s="244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45" t="s">
        <v>272</v>
      </c>
      <c r="AU1000" s="245" t="s">
        <v>84</v>
      </c>
      <c r="AV1000" s="13" t="s">
        <v>82</v>
      </c>
      <c r="AW1000" s="13" t="s">
        <v>34</v>
      </c>
      <c r="AX1000" s="13" t="s">
        <v>75</v>
      </c>
      <c r="AY1000" s="245" t="s">
        <v>262</v>
      </c>
    </row>
    <row r="1001" s="13" customFormat="1">
      <c r="A1001" s="13"/>
      <c r="B1001" s="235"/>
      <c r="C1001" s="236"/>
      <c r="D1001" s="237" t="s">
        <v>272</v>
      </c>
      <c r="E1001" s="238" t="s">
        <v>19</v>
      </c>
      <c r="F1001" s="239" t="s">
        <v>1029</v>
      </c>
      <c r="G1001" s="236"/>
      <c r="H1001" s="238" t="s">
        <v>19</v>
      </c>
      <c r="I1001" s="240"/>
      <c r="J1001" s="236"/>
      <c r="K1001" s="236"/>
      <c r="L1001" s="241"/>
      <c r="M1001" s="242"/>
      <c r="N1001" s="243"/>
      <c r="O1001" s="243"/>
      <c r="P1001" s="243"/>
      <c r="Q1001" s="243"/>
      <c r="R1001" s="243"/>
      <c r="S1001" s="243"/>
      <c r="T1001" s="244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T1001" s="245" t="s">
        <v>272</v>
      </c>
      <c r="AU1001" s="245" t="s">
        <v>84</v>
      </c>
      <c r="AV1001" s="13" t="s">
        <v>82</v>
      </c>
      <c r="AW1001" s="13" t="s">
        <v>34</v>
      </c>
      <c r="AX1001" s="13" t="s">
        <v>75</v>
      </c>
      <c r="AY1001" s="245" t="s">
        <v>262</v>
      </c>
    </row>
    <row r="1002" s="13" customFormat="1">
      <c r="A1002" s="13"/>
      <c r="B1002" s="235"/>
      <c r="C1002" s="236"/>
      <c r="D1002" s="237" t="s">
        <v>272</v>
      </c>
      <c r="E1002" s="238" t="s">
        <v>19</v>
      </c>
      <c r="F1002" s="239" t="s">
        <v>743</v>
      </c>
      <c r="G1002" s="236"/>
      <c r="H1002" s="238" t="s">
        <v>19</v>
      </c>
      <c r="I1002" s="240"/>
      <c r="J1002" s="236"/>
      <c r="K1002" s="236"/>
      <c r="L1002" s="241"/>
      <c r="M1002" s="242"/>
      <c r="N1002" s="243"/>
      <c r="O1002" s="243"/>
      <c r="P1002" s="243"/>
      <c r="Q1002" s="243"/>
      <c r="R1002" s="243"/>
      <c r="S1002" s="243"/>
      <c r="T1002" s="244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T1002" s="245" t="s">
        <v>272</v>
      </c>
      <c r="AU1002" s="245" t="s">
        <v>84</v>
      </c>
      <c r="AV1002" s="13" t="s">
        <v>82</v>
      </c>
      <c r="AW1002" s="13" t="s">
        <v>34</v>
      </c>
      <c r="AX1002" s="13" t="s">
        <v>75</v>
      </c>
      <c r="AY1002" s="245" t="s">
        <v>262</v>
      </c>
    </row>
    <row r="1003" s="13" customFormat="1">
      <c r="A1003" s="13"/>
      <c r="B1003" s="235"/>
      <c r="C1003" s="236"/>
      <c r="D1003" s="237" t="s">
        <v>272</v>
      </c>
      <c r="E1003" s="238" t="s">
        <v>19</v>
      </c>
      <c r="F1003" s="239" t="s">
        <v>334</v>
      </c>
      <c r="G1003" s="236"/>
      <c r="H1003" s="238" t="s">
        <v>19</v>
      </c>
      <c r="I1003" s="240"/>
      <c r="J1003" s="236"/>
      <c r="K1003" s="236"/>
      <c r="L1003" s="241"/>
      <c r="M1003" s="242"/>
      <c r="N1003" s="243"/>
      <c r="O1003" s="243"/>
      <c r="P1003" s="243"/>
      <c r="Q1003" s="243"/>
      <c r="R1003" s="243"/>
      <c r="S1003" s="243"/>
      <c r="T1003" s="244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T1003" s="245" t="s">
        <v>272</v>
      </c>
      <c r="AU1003" s="245" t="s">
        <v>84</v>
      </c>
      <c r="AV1003" s="13" t="s">
        <v>82</v>
      </c>
      <c r="AW1003" s="13" t="s">
        <v>34</v>
      </c>
      <c r="AX1003" s="13" t="s">
        <v>75</v>
      </c>
      <c r="AY1003" s="245" t="s">
        <v>262</v>
      </c>
    </row>
    <row r="1004" s="13" customFormat="1">
      <c r="A1004" s="13"/>
      <c r="B1004" s="235"/>
      <c r="C1004" s="236"/>
      <c r="D1004" s="237" t="s">
        <v>272</v>
      </c>
      <c r="E1004" s="238" t="s">
        <v>19</v>
      </c>
      <c r="F1004" s="239" t="s">
        <v>1044</v>
      </c>
      <c r="G1004" s="236"/>
      <c r="H1004" s="238" t="s">
        <v>19</v>
      </c>
      <c r="I1004" s="240"/>
      <c r="J1004" s="236"/>
      <c r="K1004" s="236"/>
      <c r="L1004" s="241"/>
      <c r="M1004" s="242"/>
      <c r="N1004" s="243"/>
      <c r="O1004" s="243"/>
      <c r="P1004" s="243"/>
      <c r="Q1004" s="243"/>
      <c r="R1004" s="243"/>
      <c r="S1004" s="243"/>
      <c r="T1004" s="244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T1004" s="245" t="s">
        <v>272</v>
      </c>
      <c r="AU1004" s="245" t="s">
        <v>84</v>
      </c>
      <c r="AV1004" s="13" t="s">
        <v>82</v>
      </c>
      <c r="AW1004" s="13" t="s">
        <v>34</v>
      </c>
      <c r="AX1004" s="13" t="s">
        <v>75</v>
      </c>
      <c r="AY1004" s="245" t="s">
        <v>262</v>
      </c>
    </row>
    <row r="1005" s="13" customFormat="1">
      <c r="A1005" s="13"/>
      <c r="B1005" s="235"/>
      <c r="C1005" s="236"/>
      <c r="D1005" s="237" t="s">
        <v>272</v>
      </c>
      <c r="E1005" s="238" t="s">
        <v>19</v>
      </c>
      <c r="F1005" s="239" t="s">
        <v>404</v>
      </c>
      <c r="G1005" s="236"/>
      <c r="H1005" s="238" t="s">
        <v>19</v>
      </c>
      <c r="I1005" s="240"/>
      <c r="J1005" s="236"/>
      <c r="K1005" s="236"/>
      <c r="L1005" s="241"/>
      <c r="M1005" s="242"/>
      <c r="N1005" s="243"/>
      <c r="O1005" s="243"/>
      <c r="P1005" s="243"/>
      <c r="Q1005" s="243"/>
      <c r="R1005" s="243"/>
      <c r="S1005" s="243"/>
      <c r="T1005" s="244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45" t="s">
        <v>272</v>
      </c>
      <c r="AU1005" s="245" t="s">
        <v>84</v>
      </c>
      <c r="AV1005" s="13" t="s">
        <v>82</v>
      </c>
      <c r="AW1005" s="13" t="s">
        <v>34</v>
      </c>
      <c r="AX1005" s="13" t="s">
        <v>75</v>
      </c>
      <c r="AY1005" s="245" t="s">
        <v>262</v>
      </c>
    </row>
    <row r="1006" s="14" customFormat="1">
      <c r="A1006" s="14"/>
      <c r="B1006" s="246"/>
      <c r="C1006" s="247"/>
      <c r="D1006" s="237" t="s">
        <v>272</v>
      </c>
      <c r="E1006" s="248" t="s">
        <v>19</v>
      </c>
      <c r="F1006" s="249" t="s">
        <v>506</v>
      </c>
      <c r="G1006" s="247"/>
      <c r="H1006" s="250">
        <v>6.3700000000000001</v>
      </c>
      <c r="I1006" s="251"/>
      <c r="J1006" s="247"/>
      <c r="K1006" s="247"/>
      <c r="L1006" s="252"/>
      <c r="M1006" s="253"/>
      <c r="N1006" s="254"/>
      <c r="O1006" s="254"/>
      <c r="P1006" s="254"/>
      <c r="Q1006" s="254"/>
      <c r="R1006" s="254"/>
      <c r="S1006" s="254"/>
      <c r="T1006" s="255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56" t="s">
        <v>272</v>
      </c>
      <c r="AU1006" s="256" t="s">
        <v>84</v>
      </c>
      <c r="AV1006" s="14" t="s">
        <v>84</v>
      </c>
      <c r="AW1006" s="14" t="s">
        <v>34</v>
      </c>
      <c r="AX1006" s="14" t="s">
        <v>75</v>
      </c>
      <c r="AY1006" s="256" t="s">
        <v>262</v>
      </c>
    </row>
    <row r="1007" s="14" customFormat="1">
      <c r="A1007" s="14"/>
      <c r="B1007" s="246"/>
      <c r="C1007" s="247"/>
      <c r="D1007" s="237" t="s">
        <v>272</v>
      </c>
      <c r="E1007" s="248" t="s">
        <v>19</v>
      </c>
      <c r="F1007" s="249" t="s">
        <v>507</v>
      </c>
      <c r="G1007" s="247"/>
      <c r="H1007" s="250">
        <v>1.98</v>
      </c>
      <c r="I1007" s="251"/>
      <c r="J1007" s="247"/>
      <c r="K1007" s="247"/>
      <c r="L1007" s="252"/>
      <c r="M1007" s="253"/>
      <c r="N1007" s="254"/>
      <c r="O1007" s="254"/>
      <c r="P1007" s="254"/>
      <c r="Q1007" s="254"/>
      <c r="R1007" s="254"/>
      <c r="S1007" s="254"/>
      <c r="T1007" s="255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56" t="s">
        <v>272</v>
      </c>
      <c r="AU1007" s="256" t="s">
        <v>84</v>
      </c>
      <c r="AV1007" s="14" t="s">
        <v>84</v>
      </c>
      <c r="AW1007" s="14" t="s">
        <v>34</v>
      </c>
      <c r="AX1007" s="14" t="s">
        <v>75</v>
      </c>
      <c r="AY1007" s="256" t="s">
        <v>262</v>
      </c>
    </row>
    <row r="1008" s="14" customFormat="1">
      <c r="A1008" s="14"/>
      <c r="B1008" s="246"/>
      <c r="C1008" s="247"/>
      <c r="D1008" s="237" t="s">
        <v>272</v>
      </c>
      <c r="E1008" s="248" t="s">
        <v>19</v>
      </c>
      <c r="F1008" s="249" t="s">
        <v>508</v>
      </c>
      <c r="G1008" s="247"/>
      <c r="H1008" s="250">
        <v>4.6600000000000001</v>
      </c>
      <c r="I1008" s="251"/>
      <c r="J1008" s="247"/>
      <c r="K1008" s="247"/>
      <c r="L1008" s="252"/>
      <c r="M1008" s="253"/>
      <c r="N1008" s="254"/>
      <c r="O1008" s="254"/>
      <c r="P1008" s="254"/>
      <c r="Q1008" s="254"/>
      <c r="R1008" s="254"/>
      <c r="S1008" s="254"/>
      <c r="T1008" s="255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56" t="s">
        <v>272</v>
      </c>
      <c r="AU1008" s="256" t="s">
        <v>84</v>
      </c>
      <c r="AV1008" s="14" t="s">
        <v>84</v>
      </c>
      <c r="AW1008" s="14" t="s">
        <v>34</v>
      </c>
      <c r="AX1008" s="14" t="s">
        <v>75</v>
      </c>
      <c r="AY1008" s="256" t="s">
        <v>262</v>
      </c>
    </row>
    <row r="1009" s="14" customFormat="1">
      <c r="A1009" s="14"/>
      <c r="B1009" s="246"/>
      <c r="C1009" s="247"/>
      <c r="D1009" s="237" t="s">
        <v>272</v>
      </c>
      <c r="E1009" s="248" t="s">
        <v>19</v>
      </c>
      <c r="F1009" s="249" t="s">
        <v>509</v>
      </c>
      <c r="G1009" s="247"/>
      <c r="H1009" s="250">
        <v>1.8899999999999999</v>
      </c>
      <c r="I1009" s="251"/>
      <c r="J1009" s="247"/>
      <c r="K1009" s="247"/>
      <c r="L1009" s="252"/>
      <c r="M1009" s="253"/>
      <c r="N1009" s="254"/>
      <c r="O1009" s="254"/>
      <c r="P1009" s="254"/>
      <c r="Q1009" s="254"/>
      <c r="R1009" s="254"/>
      <c r="S1009" s="254"/>
      <c r="T1009" s="255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56" t="s">
        <v>272</v>
      </c>
      <c r="AU1009" s="256" t="s">
        <v>84</v>
      </c>
      <c r="AV1009" s="14" t="s">
        <v>84</v>
      </c>
      <c r="AW1009" s="14" t="s">
        <v>34</v>
      </c>
      <c r="AX1009" s="14" t="s">
        <v>75</v>
      </c>
      <c r="AY1009" s="256" t="s">
        <v>262</v>
      </c>
    </row>
    <row r="1010" s="14" customFormat="1">
      <c r="A1010" s="14"/>
      <c r="B1010" s="246"/>
      <c r="C1010" s="247"/>
      <c r="D1010" s="237" t="s">
        <v>272</v>
      </c>
      <c r="E1010" s="248" t="s">
        <v>19</v>
      </c>
      <c r="F1010" s="249" t="s">
        <v>510</v>
      </c>
      <c r="G1010" s="247"/>
      <c r="H1010" s="250">
        <v>2.8799999999999999</v>
      </c>
      <c r="I1010" s="251"/>
      <c r="J1010" s="247"/>
      <c r="K1010" s="247"/>
      <c r="L1010" s="252"/>
      <c r="M1010" s="253"/>
      <c r="N1010" s="254"/>
      <c r="O1010" s="254"/>
      <c r="P1010" s="254"/>
      <c r="Q1010" s="254"/>
      <c r="R1010" s="254"/>
      <c r="S1010" s="254"/>
      <c r="T1010" s="255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56" t="s">
        <v>272</v>
      </c>
      <c r="AU1010" s="256" t="s">
        <v>84</v>
      </c>
      <c r="AV1010" s="14" t="s">
        <v>84</v>
      </c>
      <c r="AW1010" s="14" t="s">
        <v>34</v>
      </c>
      <c r="AX1010" s="14" t="s">
        <v>75</v>
      </c>
      <c r="AY1010" s="256" t="s">
        <v>262</v>
      </c>
    </row>
    <row r="1011" s="14" customFormat="1">
      <c r="A1011" s="14"/>
      <c r="B1011" s="246"/>
      <c r="C1011" s="247"/>
      <c r="D1011" s="237" t="s">
        <v>272</v>
      </c>
      <c r="E1011" s="248" t="s">
        <v>19</v>
      </c>
      <c r="F1011" s="249" t="s">
        <v>511</v>
      </c>
      <c r="G1011" s="247"/>
      <c r="H1011" s="250">
        <v>3.3199999999999998</v>
      </c>
      <c r="I1011" s="251"/>
      <c r="J1011" s="247"/>
      <c r="K1011" s="247"/>
      <c r="L1011" s="252"/>
      <c r="M1011" s="253"/>
      <c r="N1011" s="254"/>
      <c r="O1011" s="254"/>
      <c r="P1011" s="254"/>
      <c r="Q1011" s="254"/>
      <c r="R1011" s="254"/>
      <c r="S1011" s="254"/>
      <c r="T1011" s="255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56" t="s">
        <v>272</v>
      </c>
      <c r="AU1011" s="256" t="s">
        <v>84</v>
      </c>
      <c r="AV1011" s="14" t="s">
        <v>84</v>
      </c>
      <c r="AW1011" s="14" t="s">
        <v>34</v>
      </c>
      <c r="AX1011" s="14" t="s">
        <v>75</v>
      </c>
      <c r="AY1011" s="256" t="s">
        <v>262</v>
      </c>
    </row>
    <row r="1012" s="14" customFormat="1">
      <c r="A1012" s="14"/>
      <c r="B1012" s="246"/>
      <c r="C1012" s="247"/>
      <c r="D1012" s="237" t="s">
        <v>272</v>
      </c>
      <c r="E1012" s="248" t="s">
        <v>19</v>
      </c>
      <c r="F1012" s="249" t="s">
        <v>512</v>
      </c>
      <c r="G1012" s="247"/>
      <c r="H1012" s="250">
        <v>4.6600000000000001</v>
      </c>
      <c r="I1012" s="251"/>
      <c r="J1012" s="247"/>
      <c r="K1012" s="247"/>
      <c r="L1012" s="252"/>
      <c r="M1012" s="253"/>
      <c r="N1012" s="254"/>
      <c r="O1012" s="254"/>
      <c r="P1012" s="254"/>
      <c r="Q1012" s="254"/>
      <c r="R1012" s="254"/>
      <c r="S1012" s="254"/>
      <c r="T1012" s="255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56" t="s">
        <v>272</v>
      </c>
      <c r="AU1012" s="256" t="s">
        <v>84</v>
      </c>
      <c r="AV1012" s="14" t="s">
        <v>84</v>
      </c>
      <c r="AW1012" s="14" t="s">
        <v>34</v>
      </c>
      <c r="AX1012" s="14" t="s">
        <v>75</v>
      </c>
      <c r="AY1012" s="256" t="s">
        <v>262</v>
      </c>
    </row>
    <row r="1013" s="14" customFormat="1">
      <c r="A1013" s="14"/>
      <c r="B1013" s="246"/>
      <c r="C1013" s="247"/>
      <c r="D1013" s="237" t="s">
        <v>272</v>
      </c>
      <c r="E1013" s="248" t="s">
        <v>19</v>
      </c>
      <c r="F1013" s="249" t="s">
        <v>513</v>
      </c>
      <c r="G1013" s="247"/>
      <c r="H1013" s="250">
        <v>67.859999999999999</v>
      </c>
      <c r="I1013" s="251"/>
      <c r="J1013" s="247"/>
      <c r="K1013" s="247"/>
      <c r="L1013" s="252"/>
      <c r="M1013" s="253"/>
      <c r="N1013" s="254"/>
      <c r="O1013" s="254"/>
      <c r="P1013" s="254"/>
      <c r="Q1013" s="254"/>
      <c r="R1013" s="254"/>
      <c r="S1013" s="254"/>
      <c r="T1013" s="255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56" t="s">
        <v>272</v>
      </c>
      <c r="AU1013" s="256" t="s">
        <v>84</v>
      </c>
      <c r="AV1013" s="14" t="s">
        <v>84</v>
      </c>
      <c r="AW1013" s="14" t="s">
        <v>34</v>
      </c>
      <c r="AX1013" s="14" t="s">
        <v>75</v>
      </c>
      <c r="AY1013" s="256" t="s">
        <v>262</v>
      </c>
    </row>
    <row r="1014" s="14" customFormat="1">
      <c r="A1014" s="14"/>
      <c r="B1014" s="246"/>
      <c r="C1014" s="247"/>
      <c r="D1014" s="237" t="s">
        <v>272</v>
      </c>
      <c r="E1014" s="248" t="s">
        <v>19</v>
      </c>
      <c r="F1014" s="249" t="s">
        <v>514</v>
      </c>
      <c r="G1014" s="247"/>
      <c r="H1014" s="250">
        <v>8.5800000000000001</v>
      </c>
      <c r="I1014" s="251"/>
      <c r="J1014" s="247"/>
      <c r="K1014" s="247"/>
      <c r="L1014" s="252"/>
      <c r="M1014" s="253"/>
      <c r="N1014" s="254"/>
      <c r="O1014" s="254"/>
      <c r="P1014" s="254"/>
      <c r="Q1014" s="254"/>
      <c r="R1014" s="254"/>
      <c r="S1014" s="254"/>
      <c r="T1014" s="255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56" t="s">
        <v>272</v>
      </c>
      <c r="AU1014" s="256" t="s">
        <v>84</v>
      </c>
      <c r="AV1014" s="14" t="s">
        <v>84</v>
      </c>
      <c r="AW1014" s="14" t="s">
        <v>34</v>
      </c>
      <c r="AX1014" s="14" t="s">
        <v>75</v>
      </c>
      <c r="AY1014" s="256" t="s">
        <v>262</v>
      </c>
    </row>
    <row r="1015" s="16" customFormat="1">
      <c r="A1015" s="16"/>
      <c r="B1015" s="278"/>
      <c r="C1015" s="279"/>
      <c r="D1015" s="237" t="s">
        <v>272</v>
      </c>
      <c r="E1015" s="280" t="s">
        <v>19</v>
      </c>
      <c r="F1015" s="281" t="s">
        <v>419</v>
      </c>
      <c r="G1015" s="279"/>
      <c r="H1015" s="282">
        <v>102.2</v>
      </c>
      <c r="I1015" s="283"/>
      <c r="J1015" s="279"/>
      <c r="K1015" s="279"/>
      <c r="L1015" s="284"/>
      <c r="M1015" s="285"/>
      <c r="N1015" s="286"/>
      <c r="O1015" s="286"/>
      <c r="P1015" s="286"/>
      <c r="Q1015" s="286"/>
      <c r="R1015" s="286"/>
      <c r="S1015" s="286"/>
      <c r="T1015" s="287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T1015" s="288" t="s">
        <v>272</v>
      </c>
      <c r="AU1015" s="288" t="s">
        <v>84</v>
      </c>
      <c r="AV1015" s="16" t="s">
        <v>95</v>
      </c>
      <c r="AW1015" s="16" t="s">
        <v>34</v>
      </c>
      <c r="AX1015" s="16" t="s">
        <v>75</v>
      </c>
      <c r="AY1015" s="288" t="s">
        <v>262</v>
      </c>
    </row>
    <row r="1016" s="13" customFormat="1">
      <c r="A1016" s="13"/>
      <c r="B1016" s="235"/>
      <c r="C1016" s="236"/>
      <c r="D1016" s="237" t="s">
        <v>272</v>
      </c>
      <c r="E1016" s="238" t="s">
        <v>19</v>
      </c>
      <c r="F1016" s="239" t="s">
        <v>1045</v>
      </c>
      <c r="G1016" s="236"/>
      <c r="H1016" s="238" t="s">
        <v>19</v>
      </c>
      <c r="I1016" s="240"/>
      <c r="J1016" s="236"/>
      <c r="K1016" s="236"/>
      <c r="L1016" s="241"/>
      <c r="M1016" s="242"/>
      <c r="N1016" s="243"/>
      <c r="O1016" s="243"/>
      <c r="P1016" s="243"/>
      <c r="Q1016" s="243"/>
      <c r="R1016" s="243"/>
      <c r="S1016" s="243"/>
      <c r="T1016" s="244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T1016" s="245" t="s">
        <v>272</v>
      </c>
      <c r="AU1016" s="245" t="s">
        <v>84</v>
      </c>
      <c r="AV1016" s="13" t="s">
        <v>82</v>
      </c>
      <c r="AW1016" s="13" t="s">
        <v>34</v>
      </c>
      <c r="AX1016" s="13" t="s">
        <v>75</v>
      </c>
      <c r="AY1016" s="245" t="s">
        <v>262</v>
      </c>
    </row>
    <row r="1017" s="14" customFormat="1">
      <c r="A1017" s="14"/>
      <c r="B1017" s="246"/>
      <c r="C1017" s="247"/>
      <c r="D1017" s="237" t="s">
        <v>272</v>
      </c>
      <c r="E1017" s="248" t="s">
        <v>19</v>
      </c>
      <c r="F1017" s="249" t="s">
        <v>1046</v>
      </c>
      <c r="G1017" s="247"/>
      <c r="H1017" s="250">
        <v>31.582000000000001</v>
      </c>
      <c r="I1017" s="251"/>
      <c r="J1017" s="247"/>
      <c r="K1017" s="247"/>
      <c r="L1017" s="252"/>
      <c r="M1017" s="253"/>
      <c r="N1017" s="254"/>
      <c r="O1017" s="254"/>
      <c r="P1017" s="254"/>
      <c r="Q1017" s="254"/>
      <c r="R1017" s="254"/>
      <c r="S1017" s="254"/>
      <c r="T1017" s="255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T1017" s="256" t="s">
        <v>272</v>
      </c>
      <c r="AU1017" s="256" t="s">
        <v>84</v>
      </c>
      <c r="AV1017" s="14" t="s">
        <v>84</v>
      </c>
      <c r="AW1017" s="14" t="s">
        <v>34</v>
      </c>
      <c r="AX1017" s="14" t="s">
        <v>75</v>
      </c>
      <c r="AY1017" s="256" t="s">
        <v>262</v>
      </c>
    </row>
    <row r="1018" s="14" customFormat="1">
      <c r="A1018" s="14"/>
      <c r="B1018" s="246"/>
      <c r="C1018" s="247"/>
      <c r="D1018" s="237" t="s">
        <v>272</v>
      </c>
      <c r="E1018" s="248" t="s">
        <v>19</v>
      </c>
      <c r="F1018" s="249" t="s">
        <v>1032</v>
      </c>
      <c r="G1018" s="247"/>
      <c r="H1018" s="250">
        <v>6.1500000000000004</v>
      </c>
      <c r="I1018" s="251"/>
      <c r="J1018" s="247"/>
      <c r="K1018" s="247"/>
      <c r="L1018" s="252"/>
      <c r="M1018" s="253"/>
      <c r="N1018" s="254"/>
      <c r="O1018" s="254"/>
      <c r="P1018" s="254"/>
      <c r="Q1018" s="254"/>
      <c r="R1018" s="254"/>
      <c r="S1018" s="254"/>
      <c r="T1018" s="255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56" t="s">
        <v>272</v>
      </c>
      <c r="AU1018" s="256" t="s">
        <v>84</v>
      </c>
      <c r="AV1018" s="14" t="s">
        <v>84</v>
      </c>
      <c r="AW1018" s="14" t="s">
        <v>34</v>
      </c>
      <c r="AX1018" s="14" t="s">
        <v>75</v>
      </c>
      <c r="AY1018" s="256" t="s">
        <v>262</v>
      </c>
    </row>
    <row r="1019" s="16" customFormat="1">
      <c r="A1019" s="16"/>
      <c r="B1019" s="278"/>
      <c r="C1019" s="279"/>
      <c r="D1019" s="237" t="s">
        <v>272</v>
      </c>
      <c r="E1019" s="280" t="s">
        <v>19</v>
      </c>
      <c r="F1019" s="281" t="s">
        <v>419</v>
      </c>
      <c r="G1019" s="279"/>
      <c r="H1019" s="282">
        <v>37.731999999999999</v>
      </c>
      <c r="I1019" s="283"/>
      <c r="J1019" s="279"/>
      <c r="K1019" s="279"/>
      <c r="L1019" s="284"/>
      <c r="M1019" s="285"/>
      <c r="N1019" s="286"/>
      <c r="O1019" s="286"/>
      <c r="P1019" s="286"/>
      <c r="Q1019" s="286"/>
      <c r="R1019" s="286"/>
      <c r="S1019" s="286"/>
      <c r="T1019" s="287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T1019" s="288" t="s">
        <v>272</v>
      </c>
      <c r="AU1019" s="288" t="s">
        <v>84</v>
      </c>
      <c r="AV1019" s="16" t="s">
        <v>95</v>
      </c>
      <c r="AW1019" s="16" t="s">
        <v>34</v>
      </c>
      <c r="AX1019" s="16" t="s">
        <v>75</v>
      </c>
      <c r="AY1019" s="288" t="s">
        <v>262</v>
      </c>
    </row>
    <row r="1020" s="15" customFormat="1">
      <c r="A1020" s="15"/>
      <c r="B1020" s="257"/>
      <c r="C1020" s="258"/>
      <c r="D1020" s="237" t="s">
        <v>272</v>
      </c>
      <c r="E1020" s="259" t="s">
        <v>19</v>
      </c>
      <c r="F1020" s="260" t="s">
        <v>278</v>
      </c>
      <c r="G1020" s="258"/>
      <c r="H1020" s="261">
        <v>139.93199999999999</v>
      </c>
      <c r="I1020" s="262"/>
      <c r="J1020" s="258"/>
      <c r="K1020" s="258"/>
      <c r="L1020" s="263"/>
      <c r="M1020" s="264"/>
      <c r="N1020" s="265"/>
      <c r="O1020" s="265"/>
      <c r="P1020" s="265"/>
      <c r="Q1020" s="265"/>
      <c r="R1020" s="265"/>
      <c r="S1020" s="265"/>
      <c r="T1020" s="266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T1020" s="267" t="s">
        <v>272</v>
      </c>
      <c r="AU1020" s="267" t="s">
        <v>84</v>
      </c>
      <c r="AV1020" s="15" t="s">
        <v>268</v>
      </c>
      <c r="AW1020" s="15" t="s">
        <v>34</v>
      </c>
      <c r="AX1020" s="15" t="s">
        <v>82</v>
      </c>
      <c r="AY1020" s="267" t="s">
        <v>262</v>
      </c>
    </row>
    <row r="1021" s="2" customFormat="1" ht="24.15" customHeight="1">
      <c r="A1021" s="40"/>
      <c r="B1021" s="41"/>
      <c r="C1021" s="268" t="s">
        <v>1047</v>
      </c>
      <c r="D1021" s="268" t="s">
        <v>315</v>
      </c>
      <c r="E1021" s="269" t="s">
        <v>1048</v>
      </c>
      <c r="F1021" s="270" t="s">
        <v>1049</v>
      </c>
      <c r="G1021" s="271" t="s">
        <v>116</v>
      </c>
      <c r="H1021" s="272">
        <v>160.922</v>
      </c>
      <c r="I1021" s="273"/>
      <c r="J1021" s="274">
        <f>ROUND(I1021*H1021,2)</f>
        <v>0</v>
      </c>
      <c r="K1021" s="270" t="s">
        <v>267</v>
      </c>
      <c r="L1021" s="275"/>
      <c r="M1021" s="276" t="s">
        <v>19</v>
      </c>
      <c r="N1021" s="277" t="s">
        <v>46</v>
      </c>
      <c r="O1021" s="86"/>
      <c r="P1021" s="226">
        <f>O1021*H1021</f>
        <v>0</v>
      </c>
      <c r="Q1021" s="226">
        <v>0.0047999999999999996</v>
      </c>
      <c r="R1021" s="226">
        <f>Q1021*H1021</f>
        <v>0.77242559999999993</v>
      </c>
      <c r="S1021" s="226">
        <v>0</v>
      </c>
      <c r="T1021" s="227">
        <f>S1021*H1021</f>
        <v>0</v>
      </c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R1021" s="228" t="s">
        <v>477</v>
      </c>
      <c r="AT1021" s="228" t="s">
        <v>315</v>
      </c>
      <c r="AU1021" s="228" t="s">
        <v>84</v>
      </c>
      <c r="AY1021" s="19" t="s">
        <v>262</v>
      </c>
      <c r="BE1021" s="229">
        <f>IF(N1021="základní",J1021,0)</f>
        <v>0</v>
      </c>
      <c r="BF1021" s="229">
        <f>IF(N1021="snížená",J1021,0)</f>
        <v>0</v>
      </c>
      <c r="BG1021" s="229">
        <f>IF(N1021="zákl. přenesená",J1021,0)</f>
        <v>0</v>
      </c>
      <c r="BH1021" s="229">
        <f>IF(N1021="sníž. přenesená",J1021,0)</f>
        <v>0</v>
      </c>
      <c r="BI1021" s="229">
        <f>IF(N1021="nulová",J1021,0)</f>
        <v>0</v>
      </c>
      <c r="BJ1021" s="19" t="s">
        <v>82</v>
      </c>
      <c r="BK1021" s="229">
        <f>ROUND(I1021*H1021,2)</f>
        <v>0</v>
      </c>
      <c r="BL1021" s="19" t="s">
        <v>367</v>
      </c>
      <c r="BM1021" s="228" t="s">
        <v>1050</v>
      </c>
    </row>
    <row r="1022" s="2" customFormat="1">
      <c r="A1022" s="40"/>
      <c r="B1022" s="41"/>
      <c r="C1022" s="42"/>
      <c r="D1022" s="230" t="s">
        <v>270</v>
      </c>
      <c r="E1022" s="42"/>
      <c r="F1022" s="231" t="s">
        <v>1051</v>
      </c>
      <c r="G1022" s="42"/>
      <c r="H1022" s="42"/>
      <c r="I1022" s="232"/>
      <c r="J1022" s="42"/>
      <c r="K1022" s="42"/>
      <c r="L1022" s="46"/>
      <c r="M1022" s="233"/>
      <c r="N1022" s="234"/>
      <c r="O1022" s="86"/>
      <c r="P1022" s="86"/>
      <c r="Q1022" s="86"/>
      <c r="R1022" s="86"/>
      <c r="S1022" s="86"/>
      <c r="T1022" s="87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T1022" s="19" t="s">
        <v>270</v>
      </c>
      <c r="AU1022" s="19" t="s">
        <v>84</v>
      </c>
    </row>
    <row r="1023" s="13" customFormat="1">
      <c r="A1023" s="13"/>
      <c r="B1023" s="235"/>
      <c r="C1023" s="236"/>
      <c r="D1023" s="237" t="s">
        <v>272</v>
      </c>
      <c r="E1023" s="238" t="s">
        <v>19</v>
      </c>
      <c r="F1023" s="239" t="s">
        <v>273</v>
      </c>
      <c r="G1023" s="236"/>
      <c r="H1023" s="238" t="s">
        <v>19</v>
      </c>
      <c r="I1023" s="240"/>
      <c r="J1023" s="236"/>
      <c r="K1023" s="236"/>
      <c r="L1023" s="241"/>
      <c r="M1023" s="242"/>
      <c r="N1023" s="243"/>
      <c r="O1023" s="243"/>
      <c r="P1023" s="243"/>
      <c r="Q1023" s="243"/>
      <c r="R1023" s="243"/>
      <c r="S1023" s="243"/>
      <c r="T1023" s="244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45" t="s">
        <v>272</v>
      </c>
      <c r="AU1023" s="245" t="s">
        <v>84</v>
      </c>
      <c r="AV1023" s="13" t="s">
        <v>82</v>
      </c>
      <c r="AW1023" s="13" t="s">
        <v>34</v>
      </c>
      <c r="AX1023" s="13" t="s">
        <v>75</v>
      </c>
      <c r="AY1023" s="245" t="s">
        <v>262</v>
      </c>
    </row>
    <row r="1024" s="13" customFormat="1">
      <c r="A1024" s="13"/>
      <c r="B1024" s="235"/>
      <c r="C1024" s="236"/>
      <c r="D1024" s="237" t="s">
        <v>272</v>
      </c>
      <c r="E1024" s="238" t="s">
        <v>19</v>
      </c>
      <c r="F1024" s="239" t="s">
        <v>1029</v>
      </c>
      <c r="G1024" s="236"/>
      <c r="H1024" s="238" t="s">
        <v>19</v>
      </c>
      <c r="I1024" s="240"/>
      <c r="J1024" s="236"/>
      <c r="K1024" s="236"/>
      <c r="L1024" s="241"/>
      <c r="M1024" s="242"/>
      <c r="N1024" s="243"/>
      <c r="O1024" s="243"/>
      <c r="P1024" s="243"/>
      <c r="Q1024" s="243"/>
      <c r="R1024" s="243"/>
      <c r="S1024" s="243"/>
      <c r="T1024" s="244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45" t="s">
        <v>272</v>
      </c>
      <c r="AU1024" s="245" t="s">
        <v>84</v>
      </c>
      <c r="AV1024" s="13" t="s">
        <v>82</v>
      </c>
      <c r="AW1024" s="13" t="s">
        <v>34</v>
      </c>
      <c r="AX1024" s="13" t="s">
        <v>75</v>
      </c>
      <c r="AY1024" s="245" t="s">
        <v>262</v>
      </c>
    </row>
    <row r="1025" s="13" customFormat="1">
      <c r="A1025" s="13"/>
      <c r="B1025" s="235"/>
      <c r="C1025" s="236"/>
      <c r="D1025" s="237" t="s">
        <v>272</v>
      </c>
      <c r="E1025" s="238" t="s">
        <v>19</v>
      </c>
      <c r="F1025" s="239" t="s">
        <v>743</v>
      </c>
      <c r="G1025" s="236"/>
      <c r="H1025" s="238" t="s">
        <v>19</v>
      </c>
      <c r="I1025" s="240"/>
      <c r="J1025" s="236"/>
      <c r="K1025" s="236"/>
      <c r="L1025" s="241"/>
      <c r="M1025" s="242"/>
      <c r="N1025" s="243"/>
      <c r="O1025" s="243"/>
      <c r="P1025" s="243"/>
      <c r="Q1025" s="243"/>
      <c r="R1025" s="243"/>
      <c r="S1025" s="243"/>
      <c r="T1025" s="244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T1025" s="245" t="s">
        <v>272</v>
      </c>
      <c r="AU1025" s="245" t="s">
        <v>84</v>
      </c>
      <c r="AV1025" s="13" t="s">
        <v>82</v>
      </c>
      <c r="AW1025" s="13" t="s">
        <v>34</v>
      </c>
      <c r="AX1025" s="13" t="s">
        <v>75</v>
      </c>
      <c r="AY1025" s="245" t="s">
        <v>262</v>
      </c>
    </row>
    <row r="1026" s="13" customFormat="1">
      <c r="A1026" s="13"/>
      <c r="B1026" s="235"/>
      <c r="C1026" s="236"/>
      <c r="D1026" s="237" t="s">
        <v>272</v>
      </c>
      <c r="E1026" s="238" t="s">
        <v>19</v>
      </c>
      <c r="F1026" s="239" t="s">
        <v>334</v>
      </c>
      <c r="G1026" s="236"/>
      <c r="H1026" s="238" t="s">
        <v>19</v>
      </c>
      <c r="I1026" s="240"/>
      <c r="J1026" s="236"/>
      <c r="K1026" s="236"/>
      <c r="L1026" s="241"/>
      <c r="M1026" s="242"/>
      <c r="N1026" s="243"/>
      <c r="O1026" s="243"/>
      <c r="P1026" s="243"/>
      <c r="Q1026" s="243"/>
      <c r="R1026" s="243"/>
      <c r="S1026" s="243"/>
      <c r="T1026" s="244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45" t="s">
        <v>272</v>
      </c>
      <c r="AU1026" s="245" t="s">
        <v>84</v>
      </c>
      <c r="AV1026" s="13" t="s">
        <v>82</v>
      </c>
      <c r="AW1026" s="13" t="s">
        <v>34</v>
      </c>
      <c r="AX1026" s="13" t="s">
        <v>75</v>
      </c>
      <c r="AY1026" s="245" t="s">
        <v>262</v>
      </c>
    </row>
    <row r="1027" s="13" customFormat="1">
      <c r="A1027" s="13"/>
      <c r="B1027" s="235"/>
      <c r="C1027" s="236"/>
      <c r="D1027" s="237" t="s">
        <v>272</v>
      </c>
      <c r="E1027" s="238" t="s">
        <v>19</v>
      </c>
      <c r="F1027" s="239" t="s">
        <v>1044</v>
      </c>
      <c r="G1027" s="236"/>
      <c r="H1027" s="238" t="s">
        <v>19</v>
      </c>
      <c r="I1027" s="240"/>
      <c r="J1027" s="236"/>
      <c r="K1027" s="236"/>
      <c r="L1027" s="241"/>
      <c r="M1027" s="242"/>
      <c r="N1027" s="243"/>
      <c r="O1027" s="243"/>
      <c r="P1027" s="243"/>
      <c r="Q1027" s="243"/>
      <c r="R1027" s="243"/>
      <c r="S1027" s="243"/>
      <c r="T1027" s="244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45" t="s">
        <v>272</v>
      </c>
      <c r="AU1027" s="245" t="s">
        <v>84</v>
      </c>
      <c r="AV1027" s="13" t="s">
        <v>82</v>
      </c>
      <c r="AW1027" s="13" t="s">
        <v>34</v>
      </c>
      <c r="AX1027" s="13" t="s">
        <v>75</v>
      </c>
      <c r="AY1027" s="245" t="s">
        <v>262</v>
      </c>
    </row>
    <row r="1028" s="13" customFormat="1">
      <c r="A1028" s="13"/>
      <c r="B1028" s="235"/>
      <c r="C1028" s="236"/>
      <c r="D1028" s="237" t="s">
        <v>272</v>
      </c>
      <c r="E1028" s="238" t="s">
        <v>19</v>
      </c>
      <c r="F1028" s="239" t="s">
        <v>404</v>
      </c>
      <c r="G1028" s="236"/>
      <c r="H1028" s="238" t="s">
        <v>19</v>
      </c>
      <c r="I1028" s="240"/>
      <c r="J1028" s="236"/>
      <c r="K1028" s="236"/>
      <c r="L1028" s="241"/>
      <c r="M1028" s="242"/>
      <c r="N1028" s="243"/>
      <c r="O1028" s="243"/>
      <c r="P1028" s="243"/>
      <c r="Q1028" s="243"/>
      <c r="R1028" s="243"/>
      <c r="S1028" s="243"/>
      <c r="T1028" s="244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45" t="s">
        <v>272</v>
      </c>
      <c r="AU1028" s="245" t="s">
        <v>84</v>
      </c>
      <c r="AV1028" s="13" t="s">
        <v>82</v>
      </c>
      <c r="AW1028" s="13" t="s">
        <v>34</v>
      </c>
      <c r="AX1028" s="13" t="s">
        <v>75</v>
      </c>
      <c r="AY1028" s="245" t="s">
        <v>262</v>
      </c>
    </row>
    <row r="1029" s="14" customFormat="1">
      <c r="A1029" s="14"/>
      <c r="B1029" s="246"/>
      <c r="C1029" s="247"/>
      <c r="D1029" s="237" t="s">
        <v>272</v>
      </c>
      <c r="E1029" s="248" t="s">
        <v>19</v>
      </c>
      <c r="F1029" s="249" t="s">
        <v>506</v>
      </c>
      <c r="G1029" s="247"/>
      <c r="H1029" s="250">
        <v>6.3700000000000001</v>
      </c>
      <c r="I1029" s="251"/>
      <c r="J1029" s="247"/>
      <c r="K1029" s="247"/>
      <c r="L1029" s="252"/>
      <c r="M1029" s="253"/>
      <c r="N1029" s="254"/>
      <c r="O1029" s="254"/>
      <c r="P1029" s="254"/>
      <c r="Q1029" s="254"/>
      <c r="R1029" s="254"/>
      <c r="S1029" s="254"/>
      <c r="T1029" s="255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56" t="s">
        <v>272</v>
      </c>
      <c r="AU1029" s="256" t="s">
        <v>84</v>
      </c>
      <c r="AV1029" s="14" t="s">
        <v>84</v>
      </c>
      <c r="AW1029" s="14" t="s">
        <v>34</v>
      </c>
      <c r="AX1029" s="14" t="s">
        <v>75</v>
      </c>
      <c r="AY1029" s="256" t="s">
        <v>262</v>
      </c>
    </row>
    <row r="1030" s="14" customFormat="1">
      <c r="A1030" s="14"/>
      <c r="B1030" s="246"/>
      <c r="C1030" s="247"/>
      <c r="D1030" s="237" t="s">
        <v>272</v>
      </c>
      <c r="E1030" s="248" t="s">
        <v>19</v>
      </c>
      <c r="F1030" s="249" t="s">
        <v>507</v>
      </c>
      <c r="G1030" s="247"/>
      <c r="H1030" s="250">
        <v>1.98</v>
      </c>
      <c r="I1030" s="251"/>
      <c r="J1030" s="247"/>
      <c r="K1030" s="247"/>
      <c r="L1030" s="252"/>
      <c r="M1030" s="253"/>
      <c r="N1030" s="254"/>
      <c r="O1030" s="254"/>
      <c r="P1030" s="254"/>
      <c r="Q1030" s="254"/>
      <c r="R1030" s="254"/>
      <c r="S1030" s="254"/>
      <c r="T1030" s="255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56" t="s">
        <v>272</v>
      </c>
      <c r="AU1030" s="256" t="s">
        <v>84</v>
      </c>
      <c r="AV1030" s="14" t="s">
        <v>84</v>
      </c>
      <c r="AW1030" s="14" t="s">
        <v>34</v>
      </c>
      <c r="AX1030" s="14" t="s">
        <v>75</v>
      </c>
      <c r="AY1030" s="256" t="s">
        <v>262</v>
      </c>
    </row>
    <row r="1031" s="14" customFormat="1">
      <c r="A1031" s="14"/>
      <c r="B1031" s="246"/>
      <c r="C1031" s="247"/>
      <c r="D1031" s="237" t="s">
        <v>272</v>
      </c>
      <c r="E1031" s="248" t="s">
        <v>19</v>
      </c>
      <c r="F1031" s="249" t="s">
        <v>508</v>
      </c>
      <c r="G1031" s="247"/>
      <c r="H1031" s="250">
        <v>4.6600000000000001</v>
      </c>
      <c r="I1031" s="251"/>
      <c r="J1031" s="247"/>
      <c r="K1031" s="247"/>
      <c r="L1031" s="252"/>
      <c r="M1031" s="253"/>
      <c r="N1031" s="254"/>
      <c r="O1031" s="254"/>
      <c r="P1031" s="254"/>
      <c r="Q1031" s="254"/>
      <c r="R1031" s="254"/>
      <c r="S1031" s="254"/>
      <c r="T1031" s="255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56" t="s">
        <v>272</v>
      </c>
      <c r="AU1031" s="256" t="s">
        <v>84</v>
      </c>
      <c r="AV1031" s="14" t="s">
        <v>84</v>
      </c>
      <c r="AW1031" s="14" t="s">
        <v>34</v>
      </c>
      <c r="AX1031" s="14" t="s">
        <v>75</v>
      </c>
      <c r="AY1031" s="256" t="s">
        <v>262</v>
      </c>
    </row>
    <row r="1032" s="14" customFormat="1">
      <c r="A1032" s="14"/>
      <c r="B1032" s="246"/>
      <c r="C1032" s="247"/>
      <c r="D1032" s="237" t="s">
        <v>272</v>
      </c>
      <c r="E1032" s="248" t="s">
        <v>19</v>
      </c>
      <c r="F1032" s="249" t="s">
        <v>509</v>
      </c>
      <c r="G1032" s="247"/>
      <c r="H1032" s="250">
        <v>1.8899999999999999</v>
      </c>
      <c r="I1032" s="251"/>
      <c r="J1032" s="247"/>
      <c r="K1032" s="247"/>
      <c r="L1032" s="252"/>
      <c r="M1032" s="253"/>
      <c r="N1032" s="254"/>
      <c r="O1032" s="254"/>
      <c r="P1032" s="254"/>
      <c r="Q1032" s="254"/>
      <c r="R1032" s="254"/>
      <c r="S1032" s="254"/>
      <c r="T1032" s="255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56" t="s">
        <v>272</v>
      </c>
      <c r="AU1032" s="256" t="s">
        <v>84</v>
      </c>
      <c r="AV1032" s="14" t="s">
        <v>84</v>
      </c>
      <c r="AW1032" s="14" t="s">
        <v>34</v>
      </c>
      <c r="AX1032" s="14" t="s">
        <v>75</v>
      </c>
      <c r="AY1032" s="256" t="s">
        <v>262</v>
      </c>
    </row>
    <row r="1033" s="14" customFormat="1">
      <c r="A1033" s="14"/>
      <c r="B1033" s="246"/>
      <c r="C1033" s="247"/>
      <c r="D1033" s="237" t="s">
        <v>272</v>
      </c>
      <c r="E1033" s="248" t="s">
        <v>19</v>
      </c>
      <c r="F1033" s="249" t="s">
        <v>510</v>
      </c>
      <c r="G1033" s="247"/>
      <c r="H1033" s="250">
        <v>2.8799999999999999</v>
      </c>
      <c r="I1033" s="251"/>
      <c r="J1033" s="247"/>
      <c r="K1033" s="247"/>
      <c r="L1033" s="252"/>
      <c r="M1033" s="253"/>
      <c r="N1033" s="254"/>
      <c r="O1033" s="254"/>
      <c r="P1033" s="254"/>
      <c r="Q1033" s="254"/>
      <c r="R1033" s="254"/>
      <c r="S1033" s="254"/>
      <c r="T1033" s="255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56" t="s">
        <v>272</v>
      </c>
      <c r="AU1033" s="256" t="s">
        <v>84</v>
      </c>
      <c r="AV1033" s="14" t="s">
        <v>84</v>
      </c>
      <c r="AW1033" s="14" t="s">
        <v>34</v>
      </c>
      <c r="AX1033" s="14" t="s">
        <v>75</v>
      </c>
      <c r="AY1033" s="256" t="s">
        <v>262</v>
      </c>
    </row>
    <row r="1034" s="14" customFormat="1">
      <c r="A1034" s="14"/>
      <c r="B1034" s="246"/>
      <c r="C1034" s="247"/>
      <c r="D1034" s="237" t="s">
        <v>272</v>
      </c>
      <c r="E1034" s="248" t="s">
        <v>19</v>
      </c>
      <c r="F1034" s="249" t="s">
        <v>511</v>
      </c>
      <c r="G1034" s="247"/>
      <c r="H1034" s="250">
        <v>3.3199999999999998</v>
      </c>
      <c r="I1034" s="251"/>
      <c r="J1034" s="247"/>
      <c r="K1034" s="247"/>
      <c r="L1034" s="252"/>
      <c r="M1034" s="253"/>
      <c r="N1034" s="254"/>
      <c r="O1034" s="254"/>
      <c r="P1034" s="254"/>
      <c r="Q1034" s="254"/>
      <c r="R1034" s="254"/>
      <c r="S1034" s="254"/>
      <c r="T1034" s="255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56" t="s">
        <v>272</v>
      </c>
      <c r="AU1034" s="256" t="s">
        <v>84</v>
      </c>
      <c r="AV1034" s="14" t="s">
        <v>84</v>
      </c>
      <c r="AW1034" s="14" t="s">
        <v>34</v>
      </c>
      <c r="AX1034" s="14" t="s">
        <v>75</v>
      </c>
      <c r="AY1034" s="256" t="s">
        <v>262</v>
      </c>
    </row>
    <row r="1035" s="14" customFormat="1">
      <c r="A1035" s="14"/>
      <c r="B1035" s="246"/>
      <c r="C1035" s="247"/>
      <c r="D1035" s="237" t="s">
        <v>272</v>
      </c>
      <c r="E1035" s="248" t="s">
        <v>19</v>
      </c>
      <c r="F1035" s="249" t="s">
        <v>512</v>
      </c>
      <c r="G1035" s="247"/>
      <c r="H1035" s="250">
        <v>4.6600000000000001</v>
      </c>
      <c r="I1035" s="251"/>
      <c r="J1035" s="247"/>
      <c r="K1035" s="247"/>
      <c r="L1035" s="252"/>
      <c r="M1035" s="253"/>
      <c r="N1035" s="254"/>
      <c r="O1035" s="254"/>
      <c r="P1035" s="254"/>
      <c r="Q1035" s="254"/>
      <c r="R1035" s="254"/>
      <c r="S1035" s="254"/>
      <c r="T1035" s="255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56" t="s">
        <v>272</v>
      </c>
      <c r="AU1035" s="256" t="s">
        <v>84</v>
      </c>
      <c r="AV1035" s="14" t="s">
        <v>84</v>
      </c>
      <c r="AW1035" s="14" t="s">
        <v>34</v>
      </c>
      <c r="AX1035" s="14" t="s">
        <v>75</v>
      </c>
      <c r="AY1035" s="256" t="s">
        <v>262</v>
      </c>
    </row>
    <row r="1036" s="14" customFormat="1">
      <c r="A1036" s="14"/>
      <c r="B1036" s="246"/>
      <c r="C1036" s="247"/>
      <c r="D1036" s="237" t="s">
        <v>272</v>
      </c>
      <c r="E1036" s="248" t="s">
        <v>19</v>
      </c>
      <c r="F1036" s="249" t="s">
        <v>513</v>
      </c>
      <c r="G1036" s="247"/>
      <c r="H1036" s="250">
        <v>67.859999999999999</v>
      </c>
      <c r="I1036" s="251"/>
      <c r="J1036" s="247"/>
      <c r="K1036" s="247"/>
      <c r="L1036" s="252"/>
      <c r="M1036" s="253"/>
      <c r="N1036" s="254"/>
      <c r="O1036" s="254"/>
      <c r="P1036" s="254"/>
      <c r="Q1036" s="254"/>
      <c r="R1036" s="254"/>
      <c r="S1036" s="254"/>
      <c r="T1036" s="255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56" t="s">
        <v>272</v>
      </c>
      <c r="AU1036" s="256" t="s">
        <v>84</v>
      </c>
      <c r="AV1036" s="14" t="s">
        <v>84</v>
      </c>
      <c r="AW1036" s="14" t="s">
        <v>34</v>
      </c>
      <c r="AX1036" s="14" t="s">
        <v>75</v>
      </c>
      <c r="AY1036" s="256" t="s">
        <v>262</v>
      </c>
    </row>
    <row r="1037" s="14" customFormat="1">
      <c r="A1037" s="14"/>
      <c r="B1037" s="246"/>
      <c r="C1037" s="247"/>
      <c r="D1037" s="237" t="s">
        <v>272</v>
      </c>
      <c r="E1037" s="248" t="s">
        <v>19</v>
      </c>
      <c r="F1037" s="249" t="s">
        <v>514</v>
      </c>
      <c r="G1037" s="247"/>
      <c r="H1037" s="250">
        <v>8.5800000000000001</v>
      </c>
      <c r="I1037" s="251"/>
      <c r="J1037" s="247"/>
      <c r="K1037" s="247"/>
      <c r="L1037" s="252"/>
      <c r="M1037" s="253"/>
      <c r="N1037" s="254"/>
      <c r="O1037" s="254"/>
      <c r="P1037" s="254"/>
      <c r="Q1037" s="254"/>
      <c r="R1037" s="254"/>
      <c r="S1037" s="254"/>
      <c r="T1037" s="255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56" t="s">
        <v>272</v>
      </c>
      <c r="AU1037" s="256" t="s">
        <v>84</v>
      </c>
      <c r="AV1037" s="14" t="s">
        <v>84</v>
      </c>
      <c r="AW1037" s="14" t="s">
        <v>34</v>
      </c>
      <c r="AX1037" s="14" t="s">
        <v>75</v>
      </c>
      <c r="AY1037" s="256" t="s">
        <v>262</v>
      </c>
    </row>
    <row r="1038" s="16" customFormat="1">
      <c r="A1038" s="16"/>
      <c r="B1038" s="278"/>
      <c r="C1038" s="279"/>
      <c r="D1038" s="237" t="s">
        <v>272</v>
      </c>
      <c r="E1038" s="280" t="s">
        <v>19</v>
      </c>
      <c r="F1038" s="281" t="s">
        <v>419</v>
      </c>
      <c r="G1038" s="279"/>
      <c r="H1038" s="282">
        <v>102.2</v>
      </c>
      <c r="I1038" s="283"/>
      <c r="J1038" s="279"/>
      <c r="K1038" s="279"/>
      <c r="L1038" s="284"/>
      <c r="M1038" s="285"/>
      <c r="N1038" s="286"/>
      <c r="O1038" s="286"/>
      <c r="P1038" s="286"/>
      <c r="Q1038" s="286"/>
      <c r="R1038" s="286"/>
      <c r="S1038" s="286"/>
      <c r="T1038" s="287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T1038" s="288" t="s">
        <v>272</v>
      </c>
      <c r="AU1038" s="288" t="s">
        <v>84</v>
      </c>
      <c r="AV1038" s="16" t="s">
        <v>95</v>
      </c>
      <c r="AW1038" s="16" t="s">
        <v>34</v>
      </c>
      <c r="AX1038" s="16" t="s">
        <v>75</v>
      </c>
      <c r="AY1038" s="288" t="s">
        <v>262</v>
      </c>
    </row>
    <row r="1039" s="13" customFormat="1">
      <c r="A1039" s="13"/>
      <c r="B1039" s="235"/>
      <c r="C1039" s="236"/>
      <c r="D1039" s="237" t="s">
        <v>272</v>
      </c>
      <c r="E1039" s="238" t="s">
        <v>19</v>
      </c>
      <c r="F1039" s="239" t="s">
        <v>1045</v>
      </c>
      <c r="G1039" s="236"/>
      <c r="H1039" s="238" t="s">
        <v>19</v>
      </c>
      <c r="I1039" s="240"/>
      <c r="J1039" s="236"/>
      <c r="K1039" s="236"/>
      <c r="L1039" s="241"/>
      <c r="M1039" s="242"/>
      <c r="N1039" s="243"/>
      <c r="O1039" s="243"/>
      <c r="P1039" s="243"/>
      <c r="Q1039" s="243"/>
      <c r="R1039" s="243"/>
      <c r="S1039" s="243"/>
      <c r="T1039" s="244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45" t="s">
        <v>272</v>
      </c>
      <c r="AU1039" s="245" t="s">
        <v>84</v>
      </c>
      <c r="AV1039" s="13" t="s">
        <v>82</v>
      </c>
      <c r="AW1039" s="13" t="s">
        <v>34</v>
      </c>
      <c r="AX1039" s="13" t="s">
        <v>75</v>
      </c>
      <c r="AY1039" s="245" t="s">
        <v>262</v>
      </c>
    </row>
    <row r="1040" s="14" customFormat="1">
      <c r="A1040" s="14"/>
      <c r="B1040" s="246"/>
      <c r="C1040" s="247"/>
      <c r="D1040" s="237" t="s">
        <v>272</v>
      </c>
      <c r="E1040" s="248" t="s">
        <v>19</v>
      </c>
      <c r="F1040" s="249" t="s">
        <v>1046</v>
      </c>
      <c r="G1040" s="247"/>
      <c r="H1040" s="250">
        <v>31.582000000000001</v>
      </c>
      <c r="I1040" s="251"/>
      <c r="J1040" s="247"/>
      <c r="K1040" s="247"/>
      <c r="L1040" s="252"/>
      <c r="M1040" s="253"/>
      <c r="N1040" s="254"/>
      <c r="O1040" s="254"/>
      <c r="P1040" s="254"/>
      <c r="Q1040" s="254"/>
      <c r="R1040" s="254"/>
      <c r="S1040" s="254"/>
      <c r="T1040" s="255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56" t="s">
        <v>272</v>
      </c>
      <c r="AU1040" s="256" t="s">
        <v>84</v>
      </c>
      <c r="AV1040" s="14" t="s">
        <v>84</v>
      </c>
      <c r="AW1040" s="14" t="s">
        <v>34</v>
      </c>
      <c r="AX1040" s="14" t="s">
        <v>75</v>
      </c>
      <c r="AY1040" s="256" t="s">
        <v>262</v>
      </c>
    </row>
    <row r="1041" s="14" customFormat="1">
      <c r="A1041" s="14"/>
      <c r="B1041" s="246"/>
      <c r="C1041" s="247"/>
      <c r="D1041" s="237" t="s">
        <v>272</v>
      </c>
      <c r="E1041" s="248" t="s">
        <v>19</v>
      </c>
      <c r="F1041" s="249" t="s">
        <v>1032</v>
      </c>
      <c r="G1041" s="247"/>
      <c r="H1041" s="250">
        <v>6.1500000000000004</v>
      </c>
      <c r="I1041" s="251"/>
      <c r="J1041" s="247"/>
      <c r="K1041" s="247"/>
      <c r="L1041" s="252"/>
      <c r="M1041" s="253"/>
      <c r="N1041" s="254"/>
      <c r="O1041" s="254"/>
      <c r="P1041" s="254"/>
      <c r="Q1041" s="254"/>
      <c r="R1041" s="254"/>
      <c r="S1041" s="254"/>
      <c r="T1041" s="255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56" t="s">
        <v>272</v>
      </c>
      <c r="AU1041" s="256" t="s">
        <v>84</v>
      </c>
      <c r="AV1041" s="14" t="s">
        <v>84</v>
      </c>
      <c r="AW1041" s="14" t="s">
        <v>34</v>
      </c>
      <c r="AX1041" s="14" t="s">
        <v>75</v>
      </c>
      <c r="AY1041" s="256" t="s">
        <v>262</v>
      </c>
    </row>
    <row r="1042" s="16" customFormat="1">
      <c r="A1042" s="16"/>
      <c r="B1042" s="278"/>
      <c r="C1042" s="279"/>
      <c r="D1042" s="237" t="s">
        <v>272</v>
      </c>
      <c r="E1042" s="280" t="s">
        <v>19</v>
      </c>
      <c r="F1042" s="281" t="s">
        <v>419</v>
      </c>
      <c r="G1042" s="279"/>
      <c r="H1042" s="282">
        <v>37.731999999999999</v>
      </c>
      <c r="I1042" s="283"/>
      <c r="J1042" s="279"/>
      <c r="K1042" s="279"/>
      <c r="L1042" s="284"/>
      <c r="M1042" s="285"/>
      <c r="N1042" s="286"/>
      <c r="O1042" s="286"/>
      <c r="P1042" s="286"/>
      <c r="Q1042" s="286"/>
      <c r="R1042" s="286"/>
      <c r="S1042" s="286"/>
      <c r="T1042" s="287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T1042" s="288" t="s">
        <v>272</v>
      </c>
      <c r="AU1042" s="288" t="s">
        <v>84</v>
      </c>
      <c r="AV1042" s="16" t="s">
        <v>95</v>
      </c>
      <c r="AW1042" s="16" t="s">
        <v>34</v>
      </c>
      <c r="AX1042" s="16" t="s">
        <v>75</v>
      </c>
      <c r="AY1042" s="288" t="s">
        <v>262</v>
      </c>
    </row>
    <row r="1043" s="15" customFormat="1">
      <c r="A1043" s="15"/>
      <c r="B1043" s="257"/>
      <c r="C1043" s="258"/>
      <c r="D1043" s="237" t="s">
        <v>272</v>
      </c>
      <c r="E1043" s="259" t="s">
        <v>19</v>
      </c>
      <c r="F1043" s="260" t="s">
        <v>278</v>
      </c>
      <c r="G1043" s="258"/>
      <c r="H1043" s="261">
        <v>139.93199999999999</v>
      </c>
      <c r="I1043" s="262"/>
      <c r="J1043" s="258"/>
      <c r="K1043" s="258"/>
      <c r="L1043" s="263"/>
      <c r="M1043" s="264"/>
      <c r="N1043" s="265"/>
      <c r="O1043" s="265"/>
      <c r="P1043" s="265"/>
      <c r="Q1043" s="265"/>
      <c r="R1043" s="265"/>
      <c r="S1043" s="265"/>
      <c r="T1043" s="266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T1043" s="267" t="s">
        <v>272</v>
      </c>
      <c r="AU1043" s="267" t="s">
        <v>84</v>
      </c>
      <c r="AV1043" s="15" t="s">
        <v>268</v>
      </c>
      <c r="AW1043" s="15" t="s">
        <v>34</v>
      </c>
      <c r="AX1043" s="15" t="s">
        <v>82</v>
      </c>
      <c r="AY1043" s="267" t="s">
        <v>262</v>
      </c>
    </row>
    <row r="1044" s="14" customFormat="1">
      <c r="A1044" s="14"/>
      <c r="B1044" s="246"/>
      <c r="C1044" s="247"/>
      <c r="D1044" s="237" t="s">
        <v>272</v>
      </c>
      <c r="E1044" s="247"/>
      <c r="F1044" s="249" t="s">
        <v>1052</v>
      </c>
      <c r="G1044" s="247"/>
      <c r="H1044" s="250">
        <v>160.922</v>
      </c>
      <c r="I1044" s="251"/>
      <c r="J1044" s="247"/>
      <c r="K1044" s="247"/>
      <c r="L1044" s="252"/>
      <c r="M1044" s="253"/>
      <c r="N1044" s="254"/>
      <c r="O1044" s="254"/>
      <c r="P1044" s="254"/>
      <c r="Q1044" s="254"/>
      <c r="R1044" s="254"/>
      <c r="S1044" s="254"/>
      <c r="T1044" s="255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T1044" s="256" t="s">
        <v>272</v>
      </c>
      <c r="AU1044" s="256" t="s">
        <v>84</v>
      </c>
      <c r="AV1044" s="14" t="s">
        <v>84</v>
      </c>
      <c r="AW1044" s="14" t="s">
        <v>4</v>
      </c>
      <c r="AX1044" s="14" t="s">
        <v>82</v>
      </c>
      <c r="AY1044" s="256" t="s">
        <v>262</v>
      </c>
    </row>
    <row r="1045" s="2" customFormat="1" ht="24.15" customHeight="1">
      <c r="A1045" s="40"/>
      <c r="B1045" s="41"/>
      <c r="C1045" s="217" t="s">
        <v>1053</v>
      </c>
      <c r="D1045" s="217" t="s">
        <v>264</v>
      </c>
      <c r="E1045" s="218" t="s">
        <v>1054</v>
      </c>
      <c r="F1045" s="219" t="s">
        <v>1055</v>
      </c>
      <c r="G1045" s="220" t="s">
        <v>116</v>
      </c>
      <c r="H1045" s="221">
        <v>35.576000000000001</v>
      </c>
      <c r="I1045" s="222"/>
      <c r="J1045" s="223">
        <f>ROUND(I1045*H1045,2)</f>
        <v>0</v>
      </c>
      <c r="K1045" s="219" t="s">
        <v>267</v>
      </c>
      <c r="L1045" s="46"/>
      <c r="M1045" s="224" t="s">
        <v>19</v>
      </c>
      <c r="N1045" s="225" t="s">
        <v>46</v>
      </c>
      <c r="O1045" s="86"/>
      <c r="P1045" s="226">
        <f>O1045*H1045</f>
        <v>0</v>
      </c>
      <c r="Q1045" s="226">
        <v>0.00040000000000000002</v>
      </c>
      <c r="R1045" s="226">
        <f>Q1045*H1045</f>
        <v>0.014230400000000001</v>
      </c>
      <c r="S1045" s="226">
        <v>0</v>
      </c>
      <c r="T1045" s="227">
        <f>S1045*H1045</f>
        <v>0</v>
      </c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R1045" s="228" t="s">
        <v>367</v>
      </c>
      <c r="AT1045" s="228" t="s">
        <v>264</v>
      </c>
      <c r="AU1045" s="228" t="s">
        <v>84</v>
      </c>
      <c r="AY1045" s="19" t="s">
        <v>262</v>
      </c>
      <c r="BE1045" s="229">
        <f>IF(N1045="základní",J1045,0)</f>
        <v>0</v>
      </c>
      <c r="BF1045" s="229">
        <f>IF(N1045="snížená",J1045,0)</f>
        <v>0</v>
      </c>
      <c r="BG1045" s="229">
        <f>IF(N1045="zákl. přenesená",J1045,0)</f>
        <v>0</v>
      </c>
      <c r="BH1045" s="229">
        <f>IF(N1045="sníž. přenesená",J1045,0)</f>
        <v>0</v>
      </c>
      <c r="BI1045" s="229">
        <f>IF(N1045="nulová",J1045,0)</f>
        <v>0</v>
      </c>
      <c r="BJ1045" s="19" t="s">
        <v>82</v>
      </c>
      <c r="BK1045" s="229">
        <f>ROUND(I1045*H1045,2)</f>
        <v>0</v>
      </c>
      <c r="BL1045" s="19" t="s">
        <v>367</v>
      </c>
      <c r="BM1045" s="228" t="s">
        <v>1056</v>
      </c>
    </row>
    <row r="1046" s="2" customFormat="1">
      <c r="A1046" s="40"/>
      <c r="B1046" s="41"/>
      <c r="C1046" s="42"/>
      <c r="D1046" s="230" t="s">
        <v>270</v>
      </c>
      <c r="E1046" s="42"/>
      <c r="F1046" s="231" t="s">
        <v>1057</v>
      </c>
      <c r="G1046" s="42"/>
      <c r="H1046" s="42"/>
      <c r="I1046" s="232"/>
      <c r="J1046" s="42"/>
      <c r="K1046" s="42"/>
      <c r="L1046" s="46"/>
      <c r="M1046" s="233"/>
      <c r="N1046" s="234"/>
      <c r="O1046" s="86"/>
      <c r="P1046" s="86"/>
      <c r="Q1046" s="86"/>
      <c r="R1046" s="86"/>
      <c r="S1046" s="86"/>
      <c r="T1046" s="87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T1046" s="19" t="s">
        <v>270</v>
      </c>
      <c r="AU1046" s="19" t="s">
        <v>84</v>
      </c>
    </row>
    <row r="1047" s="13" customFormat="1">
      <c r="A1047" s="13"/>
      <c r="B1047" s="235"/>
      <c r="C1047" s="236"/>
      <c r="D1047" s="237" t="s">
        <v>272</v>
      </c>
      <c r="E1047" s="238" t="s">
        <v>19</v>
      </c>
      <c r="F1047" s="239" t="s">
        <v>275</v>
      </c>
      <c r="G1047" s="236"/>
      <c r="H1047" s="238" t="s">
        <v>19</v>
      </c>
      <c r="I1047" s="240"/>
      <c r="J1047" s="236"/>
      <c r="K1047" s="236"/>
      <c r="L1047" s="241"/>
      <c r="M1047" s="242"/>
      <c r="N1047" s="243"/>
      <c r="O1047" s="243"/>
      <c r="P1047" s="243"/>
      <c r="Q1047" s="243"/>
      <c r="R1047" s="243"/>
      <c r="S1047" s="243"/>
      <c r="T1047" s="244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T1047" s="245" t="s">
        <v>272</v>
      </c>
      <c r="AU1047" s="245" t="s">
        <v>84</v>
      </c>
      <c r="AV1047" s="13" t="s">
        <v>82</v>
      </c>
      <c r="AW1047" s="13" t="s">
        <v>34</v>
      </c>
      <c r="AX1047" s="13" t="s">
        <v>75</v>
      </c>
      <c r="AY1047" s="245" t="s">
        <v>262</v>
      </c>
    </row>
    <row r="1048" s="14" customFormat="1">
      <c r="A1048" s="14"/>
      <c r="B1048" s="246"/>
      <c r="C1048" s="247"/>
      <c r="D1048" s="237" t="s">
        <v>272</v>
      </c>
      <c r="E1048" s="248" t="s">
        <v>19</v>
      </c>
      <c r="F1048" s="249" t="s">
        <v>1058</v>
      </c>
      <c r="G1048" s="247"/>
      <c r="H1048" s="250">
        <v>35.576000000000001</v>
      </c>
      <c r="I1048" s="251"/>
      <c r="J1048" s="247"/>
      <c r="K1048" s="247"/>
      <c r="L1048" s="252"/>
      <c r="M1048" s="253"/>
      <c r="N1048" s="254"/>
      <c r="O1048" s="254"/>
      <c r="P1048" s="254"/>
      <c r="Q1048" s="254"/>
      <c r="R1048" s="254"/>
      <c r="S1048" s="254"/>
      <c r="T1048" s="255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56" t="s">
        <v>272</v>
      </c>
      <c r="AU1048" s="256" t="s">
        <v>84</v>
      </c>
      <c r="AV1048" s="14" t="s">
        <v>84</v>
      </c>
      <c r="AW1048" s="14" t="s">
        <v>34</v>
      </c>
      <c r="AX1048" s="14" t="s">
        <v>75</v>
      </c>
      <c r="AY1048" s="256" t="s">
        <v>262</v>
      </c>
    </row>
    <row r="1049" s="15" customFormat="1">
      <c r="A1049" s="15"/>
      <c r="B1049" s="257"/>
      <c r="C1049" s="258"/>
      <c r="D1049" s="237" t="s">
        <v>272</v>
      </c>
      <c r="E1049" s="259" t="s">
        <v>19</v>
      </c>
      <c r="F1049" s="260" t="s">
        <v>278</v>
      </c>
      <c r="G1049" s="258"/>
      <c r="H1049" s="261">
        <v>35.576000000000001</v>
      </c>
      <c r="I1049" s="262"/>
      <c r="J1049" s="258"/>
      <c r="K1049" s="258"/>
      <c r="L1049" s="263"/>
      <c r="M1049" s="264"/>
      <c r="N1049" s="265"/>
      <c r="O1049" s="265"/>
      <c r="P1049" s="265"/>
      <c r="Q1049" s="265"/>
      <c r="R1049" s="265"/>
      <c r="S1049" s="265"/>
      <c r="T1049" s="266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T1049" s="267" t="s">
        <v>272</v>
      </c>
      <c r="AU1049" s="267" t="s">
        <v>84</v>
      </c>
      <c r="AV1049" s="15" t="s">
        <v>268</v>
      </c>
      <c r="AW1049" s="15" t="s">
        <v>34</v>
      </c>
      <c r="AX1049" s="15" t="s">
        <v>82</v>
      </c>
      <c r="AY1049" s="267" t="s">
        <v>262</v>
      </c>
    </row>
    <row r="1050" s="2" customFormat="1" ht="16.5" customHeight="1">
      <c r="A1050" s="40"/>
      <c r="B1050" s="41"/>
      <c r="C1050" s="217" t="s">
        <v>1059</v>
      </c>
      <c r="D1050" s="217" t="s">
        <v>264</v>
      </c>
      <c r="E1050" s="218" t="s">
        <v>1060</v>
      </c>
      <c r="F1050" s="219" t="s">
        <v>1061</v>
      </c>
      <c r="G1050" s="220" t="s">
        <v>116</v>
      </c>
      <c r="H1050" s="221">
        <v>109.889</v>
      </c>
      <c r="I1050" s="222"/>
      <c r="J1050" s="223">
        <f>ROUND(I1050*H1050,2)</f>
        <v>0</v>
      </c>
      <c r="K1050" s="219" t="s">
        <v>267</v>
      </c>
      <c r="L1050" s="46"/>
      <c r="M1050" s="224" t="s">
        <v>19</v>
      </c>
      <c r="N1050" s="225" t="s">
        <v>46</v>
      </c>
      <c r="O1050" s="86"/>
      <c r="P1050" s="226">
        <f>O1050*H1050</f>
        <v>0</v>
      </c>
      <c r="Q1050" s="226">
        <v>0</v>
      </c>
      <c r="R1050" s="226">
        <f>Q1050*H1050</f>
        <v>0</v>
      </c>
      <c r="S1050" s="226">
        <v>0</v>
      </c>
      <c r="T1050" s="227">
        <f>S1050*H1050</f>
        <v>0</v>
      </c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R1050" s="228" t="s">
        <v>367</v>
      </c>
      <c r="AT1050" s="228" t="s">
        <v>264</v>
      </c>
      <c r="AU1050" s="228" t="s">
        <v>84</v>
      </c>
      <c r="AY1050" s="19" t="s">
        <v>262</v>
      </c>
      <c r="BE1050" s="229">
        <f>IF(N1050="základní",J1050,0)</f>
        <v>0</v>
      </c>
      <c r="BF1050" s="229">
        <f>IF(N1050="snížená",J1050,0)</f>
        <v>0</v>
      </c>
      <c r="BG1050" s="229">
        <f>IF(N1050="zákl. přenesená",J1050,0)</f>
        <v>0</v>
      </c>
      <c r="BH1050" s="229">
        <f>IF(N1050="sníž. přenesená",J1050,0)</f>
        <v>0</v>
      </c>
      <c r="BI1050" s="229">
        <f>IF(N1050="nulová",J1050,0)</f>
        <v>0</v>
      </c>
      <c r="BJ1050" s="19" t="s">
        <v>82</v>
      </c>
      <c r="BK1050" s="229">
        <f>ROUND(I1050*H1050,2)</f>
        <v>0</v>
      </c>
      <c r="BL1050" s="19" t="s">
        <v>367</v>
      </c>
      <c r="BM1050" s="228" t="s">
        <v>1062</v>
      </c>
    </row>
    <row r="1051" s="2" customFormat="1">
      <c r="A1051" s="40"/>
      <c r="B1051" s="41"/>
      <c r="C1051" s="42"/>
      <c r="D1051" s="230" t="s">
        <v>270</v>
      </c>
      <c r="E1051" s="42"/>
      <c r="F1051" s="231" t="s">
        <v>1063</v>
      </c>
      <c r="G1051" s="42"/>
      <c r="H1051" s="42"/>
      <c r="I1051" s="232"/>
      <c r="J1051" s="42"/>
      <c r="K1051" s="42"/>
      <c r="L1051" s="46"/>
      <c r="M1051" s="233"/>
      <c r="N1051" s="234"/>
      <c r="O1051" s="86"/>
      <c r="P1051" s="86"/>
      <c r="Q1051" s="86"/>
      <c r="R1051" s="86"/>
      <c r="S1051" s="86"/>
      <c r="T1051" s="87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T1051" s="19" t="s">
        <v>270</v>
      </c>
      <c r="AU1051" s="19" t="s">
        <v>84</v>
      </c>
    </row>
    <row r="1052" s="13" customFormat="1">
      <c r="A1052" s="13"/>
      <c r="B1052" s="235"/>
      <c r="C1052" s="236"/>
      <c r="D1052" s="237" t="s">
        <v>272</v>
      </c>
      <c r="E1052" s="238" t="s">
        <v>19</v>
      </c>
      <c r="F1052" s="239" t="s">
        <v>273</v>
      </c>
      <c r="G1052" s="236"/>
      <c r="H1052" s="238" t="s">
        <v>19</v>
      </c>
      <c r="I1052" s="240"/>
      <c r="J1052" s="236"/>
      <c r="K1052" s="236"/>
      <c r="L1052" s="241"/>
      <c r="M1052" s="242"/>
      <c r="N1052" s="243"/>
      <c r="O1052" s="243"/>
      <c r="P1052" s="243"/>
      <c r="Q1052" s="243"/>
      <c r="R1052" s="243"/>
      <c r="S1052" s="243"/>
      <c r="T1052" s="244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45" t="s">
        <v>272</v>
      </c>
      <c r="AU1052" s="245" t="s">
        <v>84</v>
      </c>
      <c r="AV1052" s="13" t="s">
        <v>82</v>
      </c>
      <c r="AW1052" s="13" t="s">
        <v>34</v>
      </c>
      <c r="AX1052" s="13" t="s">
        <v>75</v>
      </c>
      <c r="AY1052" s="245" t="s">
        <v>262</v>
      </c>
    </row>
    <row r="1053" s="13" customFormat="1">
      <c r="A1053" s="13"/>
      <c r="B1053" s="235"/>
      <c r="C1053" s="236"/>
      <c r="D1053" s="237" t="s">
        <v>272</v>
      </c>
      <c r="E1053" s="238" t="s">
        <v>19</v>
      </c>
      <c r="F1053" s="239" t="s">
        <v>1064</v>
      </c>
      <c r="G1053" s="236"/>
      <c r="H1053" s="238" t="s">
        <v>19</v>
      </c>
      <c r="I1053" s="240"/>
      <c r="J1053" s="236"/>
      <c r="K1053" s="236"/>
      <c r="L1053" s="241"/>
      <c r="M1053" s="242"/>
      <c r="N1053" s="243"/>
      <c r="O1053" s="243"/>
      <c r="P1053" s="243"/>
      <c r="Q1053" s="243"/>
      <c r="R1053" s="243"/>
      <c r="S1053" s="243"/>
      <c r="T1053" s="244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45" t="s">
        <v>272</v>
      </c>
      <c r="AU1053" s="245" t="s">
        <v>84</v>
      </c>
      <c r="AV1053" s="13" t="s">
        <v>82</v>
      </c>
      <c r="AW1053" s="13" t="s">
        <v>34</v>
      </c>
      <c r="AX1053" s="13" t="s">
        <v>75</v>
      </c>
      <c r="AY1053" s="245" t="s">
        <v>262</v>
      </c>
    </row>
    <row r="1054" s="13" customFormat="1">
      <c r="A1054" s="13"/>
      <c r="B1054" s="235"/>
      <c r="C1054" s="236"/>
      <c r="D1054" s="237" t="s">
        <v>272</v>
      </c>
      <c r="E1054" s="238" t="s">
        <v>19</v>
      </c>
      <c r="F1054" s="239" t="s">
        <v>1065</v>
      </c>
      <c r="G1054" s="236"/>
      <c r="H1054" s="238" t="s">
        <v>19</v>
      </c>
      <c r="I1054" s="240"/>
      <c r="J1054" s="236"/>
      <c r="K1054" s="236"/>
      <c r="L1054" s="241"/>
      <c r="M1054" s="242"/>
      <c r="N1054" s="243"/>
      <c r="O1054" s="243"/>
      <c r="P1054" s="243"/>
      <c r="Q1054" s="243"/>
      <c r="R1054" s="243"/>
      <c r="S1054" s="243"/>
      <c r="T1054" s="244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45" t="s">
        <v>272</v>
      </c>
      <c r="AU1054" s="245" t="s">
        <v>84</v>
      </c>
      <c r="AV1054" s="13" t="s">
        <v>82</v>
      </c>
      <c r="AW1054" s="13" t="s">
        <v>34</v>
      </c>
      <c r="AX1054" s="13" t="s">
        <v>75</v>
      </c>
      <c r="AY1054" s="245" t="s">
        <v>262</v>
      </c>
    </row>
    <row r="1055" s="13" customFormat="1">
      <c r="A1055" s="13"/>
      <c r="B1055" s="235"/>
      <c r="C1055" s="236"/>
      <c r="D1055" s="237" t="s">
        <v>272</v>
      </c>
      <c r="E1055" s="238" t="s">
        <v>19</v>
      </c>
      <c r="F1055" s="239" t="s">
        <v>334</v>
      </c>
      <c r="G1055" s="236"/>
      <c r="H1055" s="238" t="s">
        <v>19</v>
      </c>
      <c r="I1055" s="240"/>
      <c r="J1055" s="236"/>
      <c r="K1055" s="236"/>
      <c r="L1055" s="241"/>
      <c r="M1055" s="242"/>
      <c r="N1055" s="243"/>
      <c r="O1055" s="243"/>
      <c r="P1055" s="243"/>
      <c r="Q1055" s="243"/>
      <c r="R1055" s="243"/>
      <c r="S1055" s="243"/>
      <c r="T1055" s="244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T1055" s="245" t="s">
        <v>272</v>
      </c>
      <c r="AU1055" s="245" t="s">
        <v>84</v>
      </c>
      <c r="AV1055" s="13" t="s">
        <v>82</v>
      </c>
      <c r="AW1055" s="13" t="s">
        <v>34</v>
      </c>
      <c r="AX1055" s="13" t="s">
        <v>75</v>
      </c>
      <c r="AY1055" s="245" t="s">
        <v>262</v>
      </c>
    </row>
    <row r="1056" s="13" customFormat="1">
      <c r="A1056" s="13"/>
      <c r="B1056" s="235"/>
      <c r="C1056" s="236"/>
      <c r="D1056" s="237" t="s">
        <v>272</v>
      </c>
      <c r="E1056" s="238" t="s">
        <v>19</v>
      </c>
      <c r="F1056" s="239" t="s">
        <v>1066</v>
      </c>
      <c r="G1056" s="236"/>
      <c r="H1056" s="238" t="s">
        <v>19</v>
      </c>
      <c r="I1056" s="240"/>
      <c r="J1056" s="236"/>
      <c r="K1056" s="236"/>
      <c r="L1056" s="241"/>
      <c r="M1056" s="242"/>
      <c r="N1056" s="243"/>
      <c r="O1056" s="243"/>
      <c r="P1056" s="243"/>
      <c r="Q1056" s="243"/>
      <c r="R1056" s="243"/>
      <c r="S1056" s="243"/>
      <c r="T1056" s="244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T1056" s="245" t="s">
        <v>272</v>
      </c>
      <c r="AU1056" s="245" t="s">
        <v>84</v>
      </c>
      <c r="AV1056" s="13" t="s">
        <v>82</v>
      </c>
      <c r="AW1056" s="13" t="s">
        <v>34</v>
      </c>
      <c r="AX1056" s="13" t="s">
        <v>75</v>
      </c>
      <c r="AY1056" s="245" t="s">
        <v>262</v>
      </c>
    </row>
    <row r="1057" s="13" customFormat="1">
      <c r="A1057" s="13"/>
      <c r="B1057" s="235"/>
      <c r="C1057" s="236"/>
      <c r="D1057" s="237" t="s">
        <v>272</v>
      </c>
      <c r="E1057" s="238" t="s">
        <v>19</v>
      </c>
      <c r="F1057" s="239" t="s">
        <v>467</v>
      </c>
      <c r="G1057" s="236"/>
      <c r="H1057" s="238" t="s">
        <v>19</v>
      </c>
      <c r="I1057" s="240"/>
      <c r="J1057" s="236"/>
      <c r="K1057" s="236"/>
      <c r="L1057" s="241"/>
      <c r="M1057" s="242"/>
      <c r="N1057" s="243"/>
      <c r="O1057" s="243"/>
      <c r="P1057" s="243"/>
      <c r="Q1057" s="243"/>
      <c r="R1057" s="243"/>
      <c r="S1057" s="243"/>
      <c r="T1057" s="244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T1057" s="245" t="s">
        <v>272</v>
      </c>
      <c r="AU1057" s="245" t="s">
        <v>84</v>
      </c>
      <c r="AV1057" s="13" t="s">
        <v>82</v>
      </c>
      <c r="AW1057" s="13" t="s">
        <v>34</v>
      </c>
      <c r="AX1057" s="13" t="s">
        <v>75</v>
      </c>
      <c r="AY1057" s="245" t="s">
        <v>262</v>
      </c>
    </row>
    <row r="1058" s="14" customFormat="1">
      <c r="A1058" s="14"/>
      <c r="B1058" s="246"/>
      <c r="C1058" s="247"/>
      <c r="D1058" s="237" t="s">
        <v>272</v>
      </c>
      <c r="E1058" s="248" t="s">
        <v>19</v>
      </c>
      <c r="F1058" s="249" t="s">
        <v>867</v>
      </c>
      <c r="G1058" s="247"/>
      <c r="H1058" s="250">
        <v>4.7300000000000004</v>
      </c>
      <c r="I1058" s="251"/>
      <c r="J1058" s="247"/>
      <c r="K1058" s="247"/>
      <c r="L1058" s="252"/>
      <c r="M1058" s="253"/>
      <c r="N1058" s="254"/>
      <c r="O1058" s="254"/>
      <c r="P1058" s="254"/>
      <c r="Q1058" s="254"/>
      <c r="R1058" s="254"/>
      <c r="S1058" s="254"/>
      <c r="T1058" s="255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56" t="s">
        <v>272</v>
      </c>
      <c r="AU1058" s="256" t="s">
        <v>84</v>
      </c>
      <c r="AV1058" s="14" t="s">
        <v>84</v>
      </c>
      <c r="AW1058" s="14" t="s">
        <v>34</v>
      </c>
      <c r="AX1058" s="14" t="s">
        <v>75</v>
      </c>
      <c r="AY1058" s="256" t="s">
        <v>262</v>
      </c>
    </row>
    <row r="1059" s="14" customFormat="1">
      <c r="A1059" s="14"/>
      <c r="B1059" s="246"/>
      <c r="C1059" s="247"/>
      <c r="D1059" s="237" t="s">
        <v>272</v>
      </c>
      <c r="E1059" s="248" t="s">
        <v>19</v>
      </c>
      <c r="F1059" s="249" t="s">
        <v>868</v>
      </c>
      <c r="G1059" s="247"/>
      <c r="H1059" s="250">
        <v>3.7400000000000002</v>
      </c>
      <c r="I1059" s="251"/>
      <c r="J1059" s="247"/>
      <c r="K1059" s="247"/>
      <c r="L1059" s="252"/>
      <c r="M1059" s="253"/>
      <c r="N1059" s="254"/>
      <c r="O1059" s="254"/>
      <c r="P1059" s="254"/>
      <c r="Q1059" s="254"/>
      <c r="R1059" s="254"/>
      <c r="S1059" s="254"/>
      <c r="T1059" s="255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56" t="s">
        <v>272</v>
      </c>
      <c r="AU1059" s="256" t="s">
        <v>84</v>
      </c>
      <c r="AV1059" s="14" t="s">
        <v>84</v>
      </c>
      <c r="AW1059" s="14" t="s">
        <v>34</v>
      </c>
      <c r="AX1059" s="14" t="s">
        <v>75</v>
      </c>
      <c r="AY1059" s="256" t="s">
        <v>262</v>
      </c>
    </row>
    <row r="1060" s="14" customFormat="1">
      <c r="A1060" s="14"/>
      <c r="B1060" s="246"/>
      <c r="C1060" s="247"/>
      <c r="D1060" s="237" t="s">
        <v>272</v>
      </c>
      <c r="E1060" s="248" t="s">
        <v>19</v>
      </c>
      <c r="F1060" s="249" t="s">
        <v>869</v>
      </c>
      <c r="G1060" s="247"/>
      <c r="H1060" s="250">
        <v>25.5</v>
      </c>
      <c r="I1060" s="251"/>
      <c r="J1060" s="247"/>
      <c r="K1060" s="247"/>
      <c r="L1060" s="252"/>
      <c r="M1060" s="253"/>
      <c r="N1060" s="254"/>
      <c r="O1060" s="254"/>
      <c r="P1060" s="254"/>
      <c r="Q1060" s="254"/>
      <c r="R1060" s="254"/>
      <c r="S1060" s="254"/>
      <c r="T1060" s="255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56" t="s">
        <v>272</v>
      </c>
      <c r="AU1060" s="256" t="s">
        <v>84</v>
      </c>
      <c r="AV1060" s="14" t="s">
        <v>84</v>
      </c>
      <c r="AW1060" s="14" t="s">
        <v>34</v>
      </c>
      <c r="AX1060" s="14" t="s">
        <v>75</v>
      </c>
      <c r="AY1060" s="256" t="s">
        <v>262</v>
      </c>
    </row>
    <row r="1061" s="14" customFormat="1">
      <c r="A1061" s="14"/>
      <c r="B1061" s="246"/>
      <c r="C1061" s="247"/>
      <c r="D1061" s="237" t="s">
        <v>272</v>
      </c>
      <c r="E1061" s="248" t="s">
        <v>19</v>
      </c>
      <c r="F1061" s="249" t="s">
        <v>755</v>
      </c>
      <c r="G1061" s="247"/>
      <c r="H1061" s="250">
        <v>12.949999999999999</v>
      </c>
      <c r="I1061" s="251"/>
      <c r="J1061" s="247"/>
      <c r="K1061" s="247"/>
      <c r="L1061" s="252"/>
      <c r="M1061" s="253"/>
      <c r="N1061" s="254"/>
      <c r="O1061" s="254"/>
      <c r="P1061" s="254"/>
      <c r="Q1061" s="254"/>
      <c r="R1061" s="254"/>
      <c r="S1061" s="254"/>
      <c r="T1061" s="255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56" t="s">
        <v>272</v>
      </c>
      <c r="AU1061" s="256" t="s">
        <v>84</v>
      </c>
      <c r="AV1061" s="14" t="s">
        <v>84</v>
      </c>
      <c r="AW1061" s="14" t="s">
        <v>34</v>
      </c>
      <c r="AX1061" s="14" t="s">
        <v>75</v>
      </c>
      <c r="AY1061" s="256" t="s">
        <v>262</v>
      </c>
    </row>
    <row r="1062" s="14" customFormat="1">
      <c r="A1062" s="14"/>
      <c r="B1062" s="246"/>
      <c r="C1062" s="247"/>
      <c r="D1062" s="237" t="s">
        <v>272</v>
      </c>
      <c r="E1062" s="248" t="s">
        <v>19</v>
      </c>
      <c r="F1062" s="249" t="s">
        <v>870</v>
      </c>
      <c r="G1062" s="247"/>
      <c r="H1062" s="250">
        <v>21.449999999999999</v>
      </c>
      <c r="I1062" s="251"/>
      <c r="J1062" s="247"/>
      <c r="K1062" s="247"/>
      <c r="L1062" s="252"/>
      <c r="M1062" s="253"/>
      <c r="N1062" s="254"/>
      <c r="O1062" s="254"/>
      <c r="P1062" s="254"/>
      <c r="Q1062" s="254"/>
      <c r="R1062" s="254"/>
      <c r="S1062" s="254"/>
      <c r="T1062" s="255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56" t="s">
        <v>272</v>
      </c>
      <c r="AU1062" s="256" t="s">
        <v>84</v>
      </c>
      <c r="AV1062" s="14" t="s">
        <v>84</v>
      </c>
      <c r="AW1062" s="14" t="s">
        <v>34</v>
      </c>
      <c r="AX1062" s="14" t="s">
        <v>75</v>
      </c>
      <c r="AY1062" s="256" t="s">
        <v>262</v>
      </c>
    </row>
    <row r="1063" s="14" customFormat="1">
      <c r="A1063" s="14"/>
      <c r="B1063" s="246"/>
      <c r="C1063" s="247"/>
      <c r="D1063" s="237" t="s">
        <v>272</v>
      </c>
      <c r="E1063" s="248" t="s">
        <v>19</v>
      </c>
      <c r="F1063" s="249" t="s">
        <v>871</v>
      </c>
      <c r="G1063" s="247"/>
      <c r="H1063" s="250">
        <v>2.7000000000000002</v>
      </c>
      <c r="I1063" s="251"/>
      <c r="J1063" s="247"/>
      <c r="K1063" s="247"/>
      <c r="L1063" s="252"/>
      <c r="M1063" s="253"/>
      <c r="N1063" s="254"/>
      <c r="O1063" s="254"/>
      <c r="P1063" s="254"/>
      <c r="Q1063" s="254"/>
      <c r="R1063" s="254"/>
      <c r="S1063" s="254"/>
      <c r="T1063" s="255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56" t="s">
        <v>272</v>
      </c>
      <c r="AU1063" s="256" t="s">
        <v>84</v>
      </c>
      <c r="AV1063" s="14" t="s">
        <v>84</v>
      </c>
      <c r="AW1063" s="14" t="s">
        <v>34</v>
      </c>
      <c r="AX1063" s="14" t="s">
        <v>75</v>
      </c>
      <c r="AY1063" s="256" t="s">
        <v>262</v>
      </c>
    </row>
    <row r="1064" s="14" customFormat="1">
      <c r="A1064" s="14"/>
      <c r="B1064" s="246"/>
      <c r="C1064" s="247"/>
      <c r="D1064" s="237" t="s">
        <v>272</v>
      </c>
      <c r="E1064" s="248" t="s">
        <v>19</v>
      </c>
      <c r="F1064" s="249" t="s">
        <v>872</v>
      </c>
      <c r="G1064" s="247"/>
      <c r="H1064" s="250">
        <v>1.6200000000000001</v>
      </c>
      <c r="I1064" s="251"/>
      <c r="J1064" s="247"/>
      <c r="K1064" s="247"/>
      <c r="L1064" s="252"/>
      <c r="M1064" s="253"/>
      <c r="N1064" s="254"/>
      <c r="O1064" s="254"/>
      <c r="P1064" s="254"/>
      <c r="Q1064" s="254"/>
      <c r="R1064" s="254"/>
      <c r="S1064" s="254"/>
      <c r="T1064" s="255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T1064" s="256" t="s">
        <v>272</v>
      </c>
      <c r="AU1064" s="256" t="s">
        <v>84</v>
      </c>
      <c r="AV1064" s="14" t="s">
        <v>84</v>
      </c>
      <c r="AW1064" s="14" t="s">
        <v>34</v>
      </c>
      <c r="AX1064" s="14" t="s">
        <v>75</v>
      </c>
      <c r="AY1064" s="256" t="s">
        <v>262</v>
      </c>
    </row>
    <row r="1065" s="14" customFormat="1">
      <c r="A1065" s="14"/>
      <c r="B1065" s="246"/>
      <c r="C1065" s="247"/>
      <c r="D1065" s="237" t="s">
        <v>272</v>
      </c>
      <c r="E1065" s="248" t="s">
        <v>19</v>
      </c>
      <c r="F1065" s="249" t="s">
        <v>873</v>
      </c>
      <c r="G1065" s="247"/>
      <c r="H1065" s="250">
        <v>1.6200000000000001</v>
      </c>
      <c r="I1065" s="251"/>
      <c r="J1065" s="247"/>
      <c r="K1065" s="247"/>
      <c r="L1065" s="252"/>
      <c r="M1065" s="253"/>
      <c r="N1065" s="254"/>
      <c r="O1065" s="254"/>
      <c r="P1065" s="254"/>
      <c r="Q1065" s="254"/>
      <c r="R1065" s="254"/>
      <c r="S1065" s="254"/>
      <c r="T1065" s="255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56" t="s">
        <v>272</v>
      </c>
      <c r="AU1065" s="256" t="s">
        <v>84</v>
      </c>
      <c r="AV1065" s="14" t="s">
        <v>84</v>
      </c>
      <c r="AW1065" s="14" t="s">
        <v>34</v>
      </c>
      <c r="AX1065" s="14" t="s">
        <v>75</v>
      </c>
      <c r="AY1065" s="256" t="s">
        <v>262</v>
      </c>
    </row>
    <row r="1066" s="16" customFormat="1">
      <c r="A1066" s="16"/>
      <c r="B1066" s="278"/>
      <c r="C1066" s="279"/>
      <c r="D1066" s="237" t="s">
        <v>272</v>
      </c>
      <c r="E1066" s="280" t="s">
        <v>19</v>
      </c>
      <c r="F1066" s="281" t="s">
        <v>419</v>
      </c>
      <c r="G1066" s="279"/>
      <c r="H1066" s="282">
        <v>74.310000000000002</v>
      </c>
      <c r="I1066" s="283"/>
      <c r="J1066" s="279"/>
      <c r="K1066" s="279"/>
      <c r="L1066" s="284"/>
      <c r="M1066" s="285"/>
      <c r="N1066" s="286"/>
      <c r="O1066" s="286"/>
      <c r="P1066" s="286"/>
      <c r="Q1066" s="286"/>
      <c r="R1066" s="286"/>
      <c r="S1066" s="286"/>
      <c r="T1066" s="287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T1066" s="288" t="s">
        <v>272</v>
      </c>
      <c r="AU1066" s="288" t="s">
        <v>84</v>
      </c>
      <c r="AV1066" s="16" t="s">
        <v>95</v>
      </c>
      <c r="AW1066" s="16" t="s">
        <v>34</v>
      </c>
      <c r="AX1066" s="16" t="s">
        <v>75</v>
      </c>
      <c r="AY1066" s="288" t="s">
        <v>262</v>
      </c>
    </row>
    <row r="1067" s="13" customFormat="1">
      <c r="A1067" s="13"/>
      <c r="B1067" s="235"/>
      <c r="C1067" s="236"/>
      <c r="D1067" s="237" t="s">
        <v>272</v>
      </c>
      <c r="E1067" s="238" t="s">
        <v>19</v>
      </c>
      <c r="F1067" s="239" t="s">
        <v>1067</v>
      </c>
      <c r="G1067" s="236"/>
      <c r="H1067" s="238" t="s">
        <v>19</v>
      </c>
      <c r="I1067" s="240"/>
      <c r="J1067" s="236"/>
      <c r="K1067" s="236"/>
      <c r="L1067" s="241"/>
      <c r="M1067" s="242"/>
      <c r="N1067" s="243"/>
      <c r="O1067" s="243"/>
      <c r="P1067" s="243"/>
      <c r="Q1067" s="243"/>
      <c r="R1067" s="243"/>
      <c r="S1067" s="243"/>
      <c r="T1067" s="244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45" t="s">
        <v>272</v>
      </c>
      <c r="AU1067" s="245" t="s">
        <v>84</v>
      </c>
      <c r="AV1067" s="13" t="s">
        <v>82</v>
      </c>
      <c r="AW1067" s="13" t="s">
        <v>34</v>
      </c>
      <c r="AX1067" s="13" t="s">
        <v>75</v>
      </c>
      <c r="AY1067" s="245" t="s">
        <v>262</v>
      </c>
    </row>
    <row r="1068" s="14" customFormat="1">
      <c r="A1068" s="14"/>
      <c r="B1068" s="246"/>
      <c r="C1068" s="247"/>
      <c r="D1068" s="237" t="s">
        <v>272</v>
      </c>
      <c r="E1068" s="248" t="s">
        <v>19</v>
      </c>
      <c r="F1068" s="249" t="s">
        <v>468</v>
      </c>
      <c r="G1068" s="247"/>
      <c r="H1068" s="250">
        <v>18.370000000000001</v>
      </c>
      <c r="I1068" s="251"/>
      <c r="J1068" s="247"/>
      <c r="K1068" s="247"/>
      <c r="L1068" s="252"/>
      <c r="M1068" s="253"/>
      <c r="N1068" s="254"/>
      <c r="O1068" s="254"/>
      <c r="P1068" s="254"/>
      <c r="Q1068" s="254"/>
      <c r="R1068" s="254"/>
      <c r="S1068" s="254"/>
      <c r="T1068" s="255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56" t="s">
        <v>272</v>
      </c>
      <c r="AU1068" s="256" t="s">
        <v>84</v>
      </c>
      <c r="AV1068" s="14" t="s">
        <v>84</v>
      </c>
      <c r="AW1068" s="14" t="s">
        <v>34</v>
      </c>
      <c r="AX1068" s="14" t="s">
        <v>75</v>
      </c>
      <c r="AY1068" s="256" t="s">
        <v>262</v>
      </c>
    </row>
    <row r="1069" s="16" customFormat="1">
      <c r="A1069" s="16"/>
      <c r="B1069" s="278"/>
      <c r="C1069" s="279"/>
      <c r="D1069" s="237" t="s">
        <v>272</v>
      </c>
      <c r="E1069" s="280" t="s">
        <v>19</v>
      </c>
      <c r="F1069" s="281" t="s">
        <v>419</v>
      </c>
      <c r="G1069" s="279"/>
      <c r="H1069" s="282">
        <v>18.370000000000001</v>
      </c>
      <c r="I1069" s="283"/>
      <c r="J1069" s="279"/>
      <c r="K1069" s="279"/>
      <c r="L1069" s="284"/>
      <c r="M1069" s="285"/>
      <c r="N1069" s="286"/>
      <c r="O1069" s="286"/>
      <c r="P1069" s="286"/>
      <c r="Q1069" s="286"/>
      <c r="R1069" s="286"/>
      <c r="S1069" s="286"/>
      <c r="T1069" s="287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T1069" s="288" t="s">
        <v>272</v>
      </c>
      <c r="AU1069" s="288" t="s">
        <v>84</v>
      </c>
      <c r="AV1069" s="16" t="s">
        <v>95</v>
      </c>
      <c r="AW1069" s="16" t="s">
        <v>34</v>
      </c>
      <c r="AX1069" s="16" t="s">
        <v>75</v>
      </c>
      <c r="AY1069" s="288" t="s">
        <v>262</v>
      </c>
    </row>
    <row r="1070" s="13" customFormat="1">
      <c r="A1070" s="13"/>
      <c r="B1070" s="235"/>
      <c r="C1070" s="236"/>
      <c r="D1070" s="237" t="s">
        <v>272</v>
      </c>
      <c r="E1070" s="238" t="s">
        <v>19</v>
      </c>
      <c r="F1070" s="239" t="s">
        <v>1068</v>
      </c>
      <c r="G1070" s="236"/>
      <c r="H1070" s="238" t="s">
        <v>19</v>
      </c>
      <c r="I1070" s="240"/>
      <c r="J1070" s="236"/>
      <c r="K1070" s="236"/>
      <c r="L1070" s="241"/>
      <c r="M1070" s="242"/>
      <c r="N1070" s="243"/>
      <c r="O1070" s="243"/>
      <c r="P1070" s="243"/>
      <c r="Q1070" s="243"/>
      <c r="R1070" s="243"/>
      <c r="S1070" s="243"/>
      <c r="T1070" s="244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T1070" s="245" t="s">
        <v>272</v>
      </c>
      <c r="AU1070" s="245" t="s">
        <v>84</v>
      </c>
      <c r="AV1070" s="13" t="s">
        <v>82</v>
      </c>
      <c r="AW1070" s="13" t="s">
        <v>34</v>
      </c>
      <c r="AX1070" s="13" t="s">
        <v>75</v>
      </c>
      <c r="AY1070" s="245" t="s">
        <v>262</v>
      </c>
    </row>
    <row r="1071" s="14" customFormat="1">
      <c r="A1071" s="14"/>
      <c r="B1071" s="246"/>
      <c r="C1071" s="247"/>
      <c r="D1071" s="237" t="s">
        <v>272</v>
      </c>
      <c r="E1071" s="248" t="s">
        <v>19</v>
      </c>
      <c r="F1071" s="249" t="s">
        <v>466</v>
      </c>
      <c r="G1071" s="247"/>
      <c r="H1071" s="250">
        <v>5.0999999999999996</v>
      </c>
      <c r="I1071" s="251"/>
      <c r="J1071" s="247"/>
      <c r="K1071" s="247"/>
      <c r="L1071" s="252"/>
      <c r="M1071" s="253"/>
      <c r="N1071" s="254"/>
      <c r="O1071" s="254"/>
      <c r="P1071" s="254"/>
      <c r="Q1071" s="254"/>
      <c r="R1071" s="254"/>
      <c r="S1071" s="254"/>
      <c r="T1071" s="255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56" t="s">
        <v>272</v>
      </c>
      <c r="AU1071" s="256" t="s">
        <v>84</v>
      </c>
      <c r="AV1071" s="14" t="s">
        <v>84</v>
      </c>
      <c r="AW1071" s="14" t="s">
        <v>34</v>
      </c>
      <c r="AX1071" s="14" t="s">
        <v>75</v>
      </c>
      <c r="AY1071" s="256" t="s">
        <v>262</v>
      </c>
    </row>
    <row r="1072" s="14" customFormat="1">
      <c r="A1072" s="14"/>
      <c r="B1072" s="246"/>
      <c r="C1072" s="247"/>
      <c r="D1072" s="237" t="s">
        <v>272</v>
      </c>
      <c r="E1072" s="248" t="s">
        <v>19</v>
      </c>
      <c r="F1072" s="249" t="s">
        <v>469</v>
      </c>
      <c r="G1072" s="247"/>
      <c r="H1072" s="250">
        <v>2.8999999999999999</v>
      </c>
      <c r="I1072" s="251"/>
      <c r="J1072" s="247"/>
      <c r="K1072" s="247"/>
      <c r="L1072" s="252"/>
      <c r="M1072" s="253"/>
      <c r="N1072" s="254"/>
      <c r="O1072" s="254"/>
      <c r="P1072" s="254"/>
      <c r="Q1072" s="254"/>
      <c r="R1072" s="254"/>
      <c r="S1072" s="254"/>
      <c r="T1072" s="255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56" t="s">
        <v>272</v>
      </c>
      <c r="AU1072" s="256" t="s">
        <v>84</v>
      </c>
      <c r="AV1072" s="14" t="s">
        <v>84</v>
      </c>
      <c r="AW1072" s="14" t="s">
        <v>34</v>
      </c>
      <c r="AX1072" s="14" t="s">
        <v>75</v>
      </c>
      <c r="AY1072" s="256" t="s">
        <v>262</v>
      </c>
    </row>
    <row r="1073" s="13" customFormat="1">
      <c r="A1073" s="13"/>
      <c r="B1073" s="235"/>
      <c r="C1073" s="236"/>
      <c r="D1073" s="237" t="s">
        <v>272</v>
      </c>
      <c r="E1073" s="238" t="s">
        <v>19</v>
      </c>
      <c r="F1073" s="239" t="s">
        <v>470</v>
      </c>
      <c r="G1073" s="236"/>
      <c r="H1073" s="238" t="s">
        <v>19</v>
      </c>
      <c r="I1073" s="240"/>
      <c r="J1073" s="236"/>
      <c r="K1073" s="236"/>
      <c r="L1073" s="241"/>
      <c r="M1073" s="242"/>
      <c r="N1073" s="243"/>
      <c r="O1073" s="243"/>
      <c r="P1073" s="243"/>
      <c r="Q1073" s="243"/>
      <c r="R1073" s="243"/>
      <c r="S1073" s="243"/>
      <c r="T1073" s="244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T1073" s="245" t="s">
        <v>272</v>
      </c>
      <c r="AU1073" s="245" t="s">
        <v>84</v>
      </c>
      <c r="AV1073" s="13" t="s">
        <v>82</v>
      </c>
      <c r="AW1073" s="13" t="s">
        <v>34</v>
      </c>
      <c r="AX1073" s="13" t="s">
        <v>75</v>
      </c>
      <c r="AY1073" s="245" t="s">
        <v>262</v>
      </c>
    </row>
    <row r="1074" s="14" customFormat="1">
      <c r="A1074" s="14"/>
      <c r="B1074" s="246"/>
      <c r="C1074" s="247"/>
      <c r="D1074" s="237" t="s">
        <v>272</v>
      </c>
      <c r="E1074" s="248" t="s">
        <v>19</v>
      </c>
      <c r="F1074" s="249" t="s">
        <v>471</v>
      </c>
      <c r="G1074" s="247"/>
      <c r="H1074" s="250">
        <v>9.2089999999999996</v>
      </c>
      <c r="I1074" s="251"/>
      <c r="J1074" s="247"/>
      <c r="K1074" s="247"/>
      <c r="L1074" s="252"/>
      <c r="M1074" s="253"/>
      <c r="N1074" s="254"/>
      <c r="O1074" s="254"/>
      <c r="P1074" s="254"/>
      <c r="Q1074" s="254"/>
      <c r="R1074" s="254"/>
      <c r="S1074" s="254"/>
      <c r="T1074" s="255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56" t="s">
        <v>272</v>
      </c>
      <c r="AU1074" s="256" t="s">
        <v>84</v>
      </c>
      <c r="AV1074" s="14" t="s">
        <v>84</v>
      </c>
      <c r="AW1074" s="14" t="s">
        <v>34</v>
      </c>
      <c r="AX1074" s="14" t="s">
        <v>75</v>
      </c>
      <c r="AY1074" s="256" t="s">
        <v>262</v>
      </c>
    </row>
    <row r="1075" s="16" customFormat="1">
      <c r="A1075" s="16"/>
      <c r="B1075" s="278"/>
      <c r="C1075" s="279"/>
      <c r="D1075" s="237" t="s">
        <v>272</v>
      </c>
      <c r="E1075" s="280" t="s">
        <v>19</v>
      </c>
      <c r="F1075" s="281" t="s">
        <v>419</v>
      </c>
      <c r="G1075" s="279"/>
      <c r="H1075" s="282">
        <v>17.209</v>
      </c>
      <c r="I1075" s="283"/>
      <c r="J1075" s="279"/>
      <c r="K1075" s="279"/>
      <c r="L1075" s="284"/>
      <c r="M1075" s="285"/>
      <c r="N1075" s="286"/>
      <c r="O1075" s="286"/>
      <c r="P1075" s="286"/>
      <c r="Q1075" s="286"/>
      <c r="R1075" s="286"/>
      <c r="S1075" s="286"/>
      <c r="T1075" s="287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T1075" s="288" t="s">
        <v>272</v>
      </c>
      <c r="AU1075" s="288" t="s">
        <v>84</v>
      </c>
      <c r="AV1075" s="16" t="s">
        <v>95</v>
      </c>
      <c r="AW1075" s="16" t="s">
        <v>34</v>
      </c>
      <c r="AX1075" s="16" t="s">
        <v>75</v>
      </c>
      <c r="AY1075" s="288" t="s">
        <v>262</v>
      </c>
    </row>
    <row r="1076" s="15" customFormat="1">
      <c r="A1076" s="15"/>
      <c r="B1076" s="257"/>
      <c r="C1076" s="258"/>
      <c r="D1076" s="237" t="s">
        <v>272</v>
      </c>
      <c r="E1076" s="259" t="s">
        <v>19</v>
      </c>
      <c r="F1076" s="260" t="s">
        <v>278</v>
      </c>
      <c r="G1076" s="258"/>
      <c r="H1076" s="261">
        <v>109.889</v>
      </c>
      <c r="I1076" s="262"/>
      <c r="J1076" s="258"/>
      <c r="K1076" s="258"/>
      <c r="L1076" s="263"/>
      <c r="M1076" s="264"/>
      <c r="N1076" s="265"/>
      <c r="O1076" s="265"/>
      <c r="P1076" s="265"/>
      <c r="Q1076" s="265"/>
      <c r="R1076" s="265"/>
      <c r="S1076" s="265"/>
      <c r="T1076" s="266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T1076" s="267" t="s">
        <v>272</v>
      </c>
      <c r="AU1076" s="267" t="s">
        <v>84</v>
      </c>
      <c r="AV1076" s="15" t="s">
        <v>268</v>
      </c>
      <c r="AW1076" s="15" t="s">
        <v>34</v>
      </c>
      <c r="AX1076" s="15" t="s">
        <v>82</v>
      </c>
      <c r="AY1076" s="267" t="s">
        <v>262</v>
      </c>
    </row>
    <row r="1077" s="2" customFormat="1" ht="16.5" customHeight="1">
      <c r="A1077" s="40"/>
      <c r="B1077" s="41"/>
      <c r="C1077" s="268" t="s">
        <v>1069</v>
      </c>
      <c r="D1077" s="268" t="s">
        <v>315</v>
      </c>
      <c r="E1077" s="269" t="s">
        <v>1070</v>
      </c>
      <c r="F1077" s="270" t="s">
        <v>1071</v>
      </c>
      <c r="G1077" s="271" t="s">
        <v>1072</v>
      </c>
      <c r="H1077" s="272">
        <v>27.472000000000001</v>
      </c>
      <c r="I1077" s="273"/>
      <c r="J1077" s="274">
        <f>ROUND(I1077*H1077,2)</f>
        <v>0</v>
      </c>
      <c r="K1077" s="270" t="s">
        <v>267</v>
      </c>
      <c r="L1077" s="275"/>
      <c r="M1077" s="276" t="s">
        <v>19</v>
      </c>
      <c r="N1077" s="277" t="s">
        <v>46</v>
      </c>
      <c r="O1077" s="86"/>
      <c r="P1077" s="226">
        <f>O1077*H1077</f>
        <v>0</v>
      </c>
      <c r="Q1077" s="226">
        <v>0.001</v>
      </c>
      <c r="R1077" s="226">
        <f>Q1077*H1077</f>
        <v>0.027472000000000003</v>
      </c>
      <c r="S1077" s="226">
        <v>0</v>
      </c>
      <c r="T1077" s="227">
        <f>S1077*H1077</f>
        <v>0</v>
      </c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R1077" s="228" t="s">
        <v>477</v>
      </c>
      <c r="AT1077" s="228" t="s">
        <v>315</v>
      </c>
      <c r="AU1077" s="228" t="s">
        <v>84</v>
      </c>
      <c r="AY1077" s="19" t="s">
        <v>262</v>
      </c>
      <c r="BE1077" s="229">
        <f>IF(N1077="základní",J1077,0)</f>
        <v>0</v>
      </c>
      <c r="BF1077" s="229">
        <f>IF(N1077="snížená",J1077,0)</f>
        <v>0</v>
      </c>
      <c r="BG1077" s="229">
        <f>IF(N1077="zákl. přenesená",J1077,0)</f>
        <v>0</v>
      </c>
      <c r="BH1077" s="229">
        <f>IF(N1077="sníž. přenesená",J1077,0)</f>
        <v>0</v>
      </c>
      <c r="BI1077" s="229">
        <f>IF(N1077="nulová",J1077,0)</f>
        <v>0</v>
      </c>
      <c r="BJ1077" s="19" t="s">
        <v>82</v>
      </c>
      <c r="BK1077" s="229">
        <f>ROUND(I1077*H1077,2)</f>
        <v>0</v>
      </c>
      <c r="BL1077" s="19" t="s">
        <v>367</v>
      </c>
      <c r="BM1077" s="228" t="s">
        <v>1073</v>
      </c>
    </row>
    <row r="1078" s="2" customFormat="1">
      <c r="A1078" s="40"/>
      <c r="B1078" s="41"/>
      <c r="C1078" s="42"/>
      <c r="D1078" s="230" t="s">
        <v>270</v>
      </c>
      <c r="E1078" s="42"/>
      <c r="F1078" s="231" t="s">
        <v>1074</v>
      </c>
      <c r="G1078" s="42"/>
      <c r="H1078" s="42"/>
      <c r="I1078" s="232"/>
      <c r="J1078" s="42"/>
      <c r="K1078" s="42"/>
      <c r="L1078" s="46"/>
      <c r="M1078" s="233"/>
      <c r="N1078" s="234"/>
      <c r="O1078" s="86"/>
      <c r="P1078" s="86"/>
      <c r="Q1078" s="86"/>
      <c r="R1078" s="86"/>
      <c r="S1078" s="86"/>
      <c r="T1078" s="87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T1078" s="19" t="s">
        <v>270</v>
      </c>
      <c r="AU1078" s="19" t="s">
        <v>84</v>
      </c>
    </row>
    <row r="1079" s="13" customFormat="1">
      <c r="A1079" s="13"/>
      <c r="B1079" s="235"/>
      <c r="C1079" s="236"/>
      <c r="D1079" s="237" t="s">
        <v>272</v>
      </c>
      <c r="E1079" s="238" t="s">
        <v>19</v>
      </c>
      <c r="F1079" s="239" t="s">
        <v>273</v>
      </c>
      <c r="G1079" s="236"/>
      <c r="H1079" s="238" t="s">
        <v>19</v>
      </c>
      <c r="I1079" s="240"/>
      <c r="J1079" s="236"/>
      <c r="K1079" s="236"/>
      <c r="L1079" s="241"/>
      <c r="M1079" s="242"/>
      <c r="N1079" s="243"/>
      <c r="O1079" s="243"/>
      <c r="P1079" s="243"/>
      <c r="Q1079" s="243"/>
      <c r="R1079" s="243"/>
      <c r="S1079" s="243"/>
      <c r="T1079" s="244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T1079" s="245" t="s">
        <v>272</v>
      </c>
      <c r="AU1079" s="245" t="s">
        <v>84</v>
      </c>
      <c r="AV1079" s="13" t="s">
        <v>82</v>
      </c>
      <c r="AW1079" s="13" t="s">
        <v>34</v>
      </c>
      <c r="AX1079" s="13" t="s">
        <v>75</v>
      </c>
      <c r="AY1079" s="245" t="s">
        <v>262</v>
      </c>
    </row>
    <row r="1080" s="13" customFormat="1">
      <c r="A1080" s="13"/>
      <c r="B1080" s="235"/>
      <c r="C1080" s="236"/>
      <c r="D1080" s="237" t="s">
        <v>272</v>
      </c>
      <c r="E1080" s="238" t="s">
        <v>19</v>
      </c>
      <c r="F1080" s="239" t="s">
        <v>1064</v>
      </c>
      <c r="G1080" s="236"/>
      <c r="H1080" s="238" t="s">
        <v>19</v>
      </c>
      <c r="I1080" s="240"/>
      <c r="J1080" s="236"/>
      <c r="K1080" s="236"/>
      <c r="L1080" s="241"/>
      <c r="M1080" s="242"/>
      <c r="N1080" s="243"/>
      <c r="O1080" s="243"/>
      <c r="P1080" s="243"/>
      <c r="Q1080" s="243"/>
      <c r="R1080" s="243"/>
      <c r="S1080" s="243"/>
      <c r="T1080" s="244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45" t="s">
        <v>272</v>
      </c>
      <c r="AU1080" s="245" t="s">
        <v>84</v>
      </c>
      <c r="AV1080" s="13" t="s">
        <v>82</v>
      </c>
      <c r="AW1080" s="13" t="s">
        <v>34</v>
      </c>
      <c r="AX1080" s="13" t="s">
        <v>75</v>
      </c>
      <c r="AY1080" s="245" t="s">
        <v>262</v>
      </c>
    </row>
    <row r="1081" s="13" customFormat="1">
      <c r="A1081" s="13"/>
      <c r="B1081" s="235"/>
      <c r="C1081" s="236"/>
      <c r="D1081" s="237" t="s">
        <v>272</v>
      </c>
      <c r="E1081" s="238" t="s">
        <v>19</v>
      </c>
      <c r="F1081" s="239" t="s">
        <v>1065</v>
      </c>
      <c r="G1081" s="236"/>
      <c r="H1081" s="238" t="s">
        <v>19</v>
      </c>
      <c r="I1081" s="240"/>
      <c r="J1081" s="236"/>
      <c r="K1081" s="236"/>
      <c r="L1081" s="241"/>
      <c r="M1081" s="242"/>
      <c r="N1081" s="243"/>
      <c r="O1081" s="243"/>
      <c r="P1081" s="243"/>
      <c r="Q1081" s="243"/>
      <c r="R1081" s="243"/>
      <c r="S1081" s="243"/>
      <c r="T1081" s="244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45" t="s">
        <v>272</v>
      </c>
      <c r="AU1081" s="245" t="s">
        <v>84</v>
      </c>
      <c r="AV1081" s="13" t="s">
        <v>82</v>
      </c>
      <c r="AW1081" s="13" t="s">
        <v>34</v>
      </c>
      <c r="AX1081" s="13" t="s">
        <v>75</v>
      </c>
      <c r="AY1081" s="245" t="s">
        <v>262</v>
      </c>
    </row>
    <row r="1082" s="13" customFormat="1">
      <c r="A1082" s="13"/>
      <c r="B1082" s="235"/>
      <c r="C1082" s="236"/>
      <c r="D1082" s="237" t="s">
        <v>272</v>
      </c>
      <c r="E1082" s="238" t="s">
        <v>19</v>
      </c>
      <c r="F1082" s="239" t="s">
        <v>334</v>
      </c>
      <c r="G1082" s="236"/>
      <c r="H1082" s="238" t="s">
        <v>19</v>
      </c>
      <c r="I1082" s="240"/>
      <c r="J1082" s="236"/>
      <c r="K1082" s="236"/>
      <c r="L1082" s="241"/>
      <c r="M1082" s="242"/>
      <c r="N1082" s="243"/>
      <c r="O1082" s="243"/>
      <c r="P1082" s="243"/>
      <c r="Q1082" s="243"/>
      <c r="R1082" s="243"/>
      <c r="S1082" s="243"/>
      <c r="T1082" s="244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45" t="s">
        <v>272</v>
      </c>
      <c r="AU1082" s="245" t="s">
        <v>84</v>
      </c>
      <c r="AV1082" s="13" t="s">
        <v>82</v>
      </c>
      <c r="AW1082" s="13" t="s">
        <v>34</v>
      </c>
      <c r="AX1082" s="13" t="s">
        <v>75</v>
      </c>
      <c r="AY1082" s="245" t="s">
        <v>262</v>
      </c>
    </row>
    <row r="1083" s="13" customFormat="1">
      <c r="A1083" s="13"/>
      <c r="B1083" s="235"/>
      <c r="C1083" s="236"/>
      <c r="D1083" s="237" t="s">
        <v>272</v>
      </c>
      <c r="E1083" s="238" t="s">
        <v>19</v>
      </c>
      <c r="F1083" s="239" t="s">
        <v>1066</v>
      </c>
      <c r="G1083" s="236"/>
      <c r="H1083" s="238" t="s">
        <v>19</v>
      </c>
      <c r="I1083" s="240"/>
      <c r="J1083" s="236"/>
      <c r="K1083" s="236"/>
      <c r="L1083" s="241"/>
      <c r="M1083" s="242"/>
      <c r="N1083" s="243"/>
      <c r="O1083" s="243"/>
      <c r="P1083" s="243"/>
      <c r="Q1083" s="243"/>
      <c r="R1083" s="243"/>
      <c r="S1083" s="243"/>
      <c r="T1083" s="244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T1083" s="245" t="s">
        <v>272</v>
      </c>
      <c r="AU1083" s="245" t="s">
        <v>84</v>
      </c>
      <c r="AV1083" s="13" t="s">
        <v>82</v>
      </c>
      <c r="AW1083" s="13" t="s">
        <v>34</v>
      </c>
      <c r="AX1083" s="13" t="s">
        <v>75</v>
      </c>
      <c r="AY1083" s="245" t="s">
        <v>262</v>
      </c>
    </row>
    <row r="1084" s="13" customFormat="1">
      <c r="A1084" s="13"/>
      <c r="B1084" s="235"/>
      <c r="C1084" s="236"/>
      <c r="D1084" s="237" t="s">
        <v>272</v>
      </c>
      <c r="E1084" s="238" t="s">
        <v>19</v>
      </c>
      <c r="F1084" s="239" t="s">
        <v>467</v>
      </c>
      <c r="G1084" s="236"/>
      <c r="H1084" s="238" t="s">
        <v>19</v>
      </c>
      <c r="I1084" s="240"/>
      <c r="J1084" s="236"/>
      <c r="K1084" s="236"/>
      <c r="L1084" s="241"/>
      <c r="M1084" s="242"/>
      <c r="N1084" s="243"/>
      <c r="O1084" s="243"/>
      <c r="P1084" s="243"/>
      <c r="Q1084" s="243"/>
      <c r="R1084" s="243"/>
      <c r="S1084" s="243"/>
      <c r="T1084" s="244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T1084" s="245" t="s">
        <v>272</v>
      </c>
      <c r="AU1084" s="245" t="s">
        <v>84</v>
      </c>
      <c r="AV1084" s="13" t="s">
        <v>82</v>
      </c>
      <c r="AW1084" s="13" t="s">
        <v>34</v>
      </c>
      <c r="AX1084" s="13" t="s">
        <v>75</v>
      </c>
      <c r="AY1084" s="245" t="s">
        <v>262</v>
      </c>
    </row>
    <row r="1085" s="14" customFormat="1">
      <c r="A1085" s="14"/>
      <c r="B1085" s="246"/>
      <c r="C1085" s="247"/>
      <c r="D1085" s="237" t="s">
        <v>272</v>
      </c>
      <c r="E1085" s="248" t="s">
        <v>19</v>
      </c>
      <c r="F1085" s="249" t="s">
        <v>867</v>
      </c>
      <c r="G1085" s="247"/>
      <c r="H1085" s="250">
        <v>4.7300000000000004</v>
      </c>
      <c r="I1085" s="251"/>
      <c r="J1085" s="247"/>
      <c r="K1085" s="247"/>
      <c r="L1085" s="252"/>
      <c r="M1085" s="253"/>
      <c r="N1085" s="254"/>
      <c r="O1085" s="254"/>
      <c r="P1085" s="254"/>
      <c r="Q1085" s="254"/>
      <c r="R1085" s="254"/>
      <c r="S1085" s="254"/>
      <c r="T1085" s="255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56" t="s">
        <v>272</v>
      </c>
      <c r="AU1085" s="256" t="s">
        <v>84</v>
      </c>
      <c r="AV1085" s="14" t="s">
        <v>84</v>
      </c>
      <c r="AW1085" s="14" t="s">
        <v>34</v>
      </c>
      <c r="AX1085" s="14" t="s">
        <v>75</v>
      </c>
      <c r="AY1085" s="256" t="s">
        <v>262</v>
      </c>
    </row>
    <row r="1086" s="14" customFormat="1">
      <c r="A1086" s="14"/>
      <c r="B1086" s="246"/>
      <c r="C1086" s="247"/>
      <c r="D1086" s="237" t="s">
        <v>272</v>
      </c>
      <c r="E1086" s="248" t="s">
        <v>19</v>
      </c>
      <c r="F1086" s="249" t="s">
        <v>868</v>
      </c>
      <c r="G1086" s="247"/>
      <c r="H1086" s="250">
        <v>3.7400000000000002</v>
      </c>
      <c r="I1086" s="251"/>
      <c r="J1086" s="247"/>
      <c r="K1086" s="247"/>
      <c r="L1086" s="252"/>
      <c r="M1086" s="253"/>
      <c r="N1086" s="254"/>
      <c r="O1086" s="254"/>
      <c r="P1086" s="254"/>
      <c r="Q1086" s="254"/>
      <c r="R1086" s="254"/>
      <c r="S1086" s="254"/>
      <c r="T1086" s="255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56" t="s">
        <v>272</v>
      </c>
      <c r="AU1086" s="256" t="s">
        <v>84</v>
      </c>
      <c r="AV1086" s="14" t="s">
        <v>84</v>
      </c>
      <c r="AW1086" s="14" t="s">
        <v>34</v>
      </c>
      <c r="AX1086" s="14" t="s">
        <v>75</v>
      </c>
      <c r="AY1086" s="256" t="s">
        <v>262</v>
      </c>
    </row>
    <row r="1087" s="14" customFormat="1">
      <c r="A1087" s="14"/>
      <c r="B1087" s="246"/>
      <c r="C1087" s="247"/>
      <c r="D1087" s="237" t="s">
        <v>272</v>
      </c>
      <c r="E1087" s="248" t="s">
        <v>19</v>
      </c>
      <c r="F1087" s="249" t="s">
        <v>869</v>
      </c>
      <c r="G1087" s="247"/>
      <c r="H1087" s="250">
        <v>25.5</v>
      </c>
      <c r="I1087" s="251"/>
      <c r="J1087" s="247"/>
      <c r="K1087" s="247"/>
      <c r="L1087" s="252"/>
      <c r="M1087" s="253"/>
      <c r="N1087" s="254"/>
      <c r="O1087" s="254"/>
      <c r="P1087" s="254"/>
      <c r="Q1087" s="254"/>
      <c r="R1087" s="254"/>
      <c r="S1087" s="254"/>
      <c r="T1087" s="255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56" t="s">
        <v>272</v>
      </c>
      <c r="AU1087" s="256" t="s">
        <v>84</v>
      </c>
      <c r="AV1087" s="14" t="s">
        <v>84</v>
      </c>
      <c r="AW1087" s="14" t="s">
        <v>34</v>
      </c>
      <c r="AX1087" s="14" t="s">
        <v>75</v>
      </c>
      <c r="AY1087" s="256" t="s">
        <v>262</v>
      </c>
    </row>
    <row r="1088" s="14" customFormat="1">
      <c r="A1088" s="14"/>
      <c r="B1088" s="246"/>
      <c r="C1088" s="247"/>
      <c r="D1088" s="237" t="s">
        <v>272</v>
      </c>
      <c r="E1088" s="248" t="s">
        <v>19</v>
      </c>
      <c r="F1088" s="249" t="s">
        <v>755</v>
      </c>
      <c r="G1088" s="247"/>
      <c r="H1088" s="250">
        <v>12.949999999999999</v>
      </c>
      <c r="I1088" s="251"/>
      <c r="J1088" s="247"/>
      <c r="K1088" s="247"/>
      <c r="L1088" s="252"/>
      <c r="M1088" s="253"/>
      <c r="N1088" s="254"/>
      <c r="O1088" s="254"/>
      <c r="P1088" s="254"/>
      <c r="Q1088" s="254"/>
      <c r="R1088" s="254"/>
      <c r="S1088" s="254"/>
      <c r="T1088" s="255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56" t="s">
        <v>272</v>
      </c>
      <c r="AU1088" s="256" t="s">
        <v>84</v>
      </c>
      <c r="AV1088" s="14" t="s">
        <v>84</v>
      </c>
      <c r="AW1088" s="14" t="s">
        <v>34</v>
      </c>
      <c r="AX1088" s="14" t="s">
        <v>75</v>
      </c>
      <c r="AY1088" s="256" t="s">
        <v>262</v>
      </c>
    </row>
    <row r="1089" s="14" customFormat="1">
      <c r="A1089" s="14"/>
      <c r="B1089" s="246"/>
      <c r="C1089" s="247"/>
      <c r="D1089" s="237" t="s">
        <v>272</v>
      </c>
      <c r="E1089" s="248" t="s">
        <v>19</v>
      </c>
      <c r="F1089" s="249" t="s">
        <v>870</v>
      </c>
      <c r="G1089" s="247"/>
      <c r="H1089" s="250">
        <v>21.449999999999999</v>
      </c>
      <c r="I1089" s="251"/>
      <c r="J1089" s="247"/>
      <c r="K1089" s="247"/>
      <c r="L1089" s="252"/>
      <c r="M1089" s="253"/>
      <c r="N1089" s="254"/>
      <c r="O1089" s="254"/>
      <c r="P1089" s="254"/>
      <c r="Q1089" s="254"/>
      <c r="R1089" s="254"/>
      <c r="S1089" s="254"/>
      <c r="T1089" s="255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56" t="s">
        <v>272</v>
      </c>
      <c r="AU1089" s="256" t="s">
        <v>84</v>
      </c>
      <c r="AV1089" s="14" t="s">
        <v>84</v>
      </c>
      <c r="AW1089" s="14" t="s">
        <v>34</v>
      </c>
      <c r="AX1089" s="14" t="s">
        <v>75</v>
      </c>
      <c r="AY1089" s="256" t="s">
        <v>262</v>
      </c>
    </row>
    <row r="1090" s="14" customFormat="1">
      <c r="A1090" s="14"/>
      <c r="B1090" s="246"/>
      <c r="C1090" s="247"/>
      <c r="D1090" s="237" t="s">
        <v>272</v>
      </c>
      <c r="E1090" s="248" t="s">
        <v>19</v>
      </c>
      <c r="F1090" s="249" t="s">
        <v>871</v>
      </c>
      <c r="G1090" s="247"/>
      <c r="H1090" s="250">
        <v>2.7000000000000002</v>
      </c>
      <c r="I1090" s="251"/>
      <c r="J1090" s="247"/>
      <c r="K1090" s="247"/>
      <c r="L1090" s="252"/>
      <c r="M1090" s="253"/>
      <c r="N1090" s="254"/>
      <c r="O1090" s="254"/>
      <c r="P1090" s="254"/>
      <c r="Q1090" s="254"/>
      <c r="R1090" s="254"/>
      <c r="S1090" s="254"/>
      <c r="T1090" s="255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T1090" s="256" t="s">
        <v>272</v>
      </c>
      <c r="AU1090" s="256" t="s">
        <v>84</v>
      </c>
      <c r="AV1090" s="14" t="s">
        <v>84</v>
      </c>
      <c r="AW1090" s="14" t="s">
        <v>34</v>
      </c>
      <c r="AX1090" s="14" t="s">
        <v>75</v>
      </c>
      <c r="AY1090" s="256" t="s">
        <v>262</v>
      </c>
    </row>
    <row r="1091" s="14" customFormat="1">
      <c r="A1091" s="14"/>
      <c r="B1091" s="246"/>
      <c r="C1091" s="247"/>
      <c r="D1091" s="237" t="s">
        <v>272</v>
      </c>
      <c r="E1091" s="248" t="s">
        <v>19</v>
      </c>
      <c r="F1091" s="249" t="s">
        <v>872</v>
      </c>
      <c r="G1091" s="247"/>
      <c r="H1091" s="250">
        <v>1.6200000000000001</v>
      </c>
      <c r="I1091" s="251"/>
      <c r="J1091" s="247"/>
      <c r="K1091" s="247"/>
      <c r="L1091" s="252"/>
      <c r="M1091" s="253"/>
      <c r="N1091" s="254"/>
      <c r="O1091" s="254"/>
      <c r="P1091" s="254"/>
      <c r="Q1091" s="254"/>
      <c r="R1091" s="254"/>
      <c r="S1091" s="254"/>
      <c r="T1091" s="255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T1091" s="256" t="s">
        <v>272</v>
      </c>
      <c r="AU1091" s="256" t="s">
        <v>84</v>
      </c>
      <c r="AV1091" s="14" t="s">
        <v>84</v>
      </c>
      <c r="AW1091" s="14" t="s">
        <v>34</v>
      </c>
      <c r="AX1091" s="14" t="s">
        <v>75</v>
      </c>
      <c r="AY1091" s="256" t="s">
        <v>262</v>
      </c>
    </row>
    <row r="1092" s="14" customFormat="1">
      <c r="A1092" s="14"/>
      <c r="B1092" s="246"/>
      <c r="C1092" s="247"/>
      <c r="D1092" s="237" t="s">
        <v>272</v>
      </c>
      <c r="E1092" s="248" t="s">
        <v>19</v>
      </c>
      <c r="F1092" s="249" t="s">
        <v>873</v>
      </c>
      <c r="G1092" s="247"/>
      <c r="H1092" s="250">
        <v>1.6200000000000001</v>
      </c>
      <c r="I1092" s="251"/>
      <c r="J1092" s="247"/>
      <c r="K1092" s="247"/>
      <c r="L1092" s="252"/>
      <c r="M1092" s="253"/>
      <c r="N1092" s="254"/>
      <c r="O1092" s="254"/>
      <c r="P1092" s="254"/>
      <c r="Q1092" s="254"/>
      <c r="R1092" s="254"/>
      <c r="S1092" s="254"/>
      <c r="T1092" s="255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56" t="s">
        <v>272</v>
      </c>
      <c r="AU1092" s="256" t="s">
        <v>84</v>
      </c>
      <c r="AV1092" s="14" t="s">
        <v>84</v>
      </c>
      <c r="AW1092" s="14" t="s">
        <v>34</v>
      </c>
      <c r="AX1092" s="14" t="s">
        <v>75</v>
      </c>
      <c r="AY1092" s="256" t="s">
        <v>262</v>
      </c>
    </row>
    <row r="1093" s="16" customFormat="1">
      <c r="A1093" s="16"/>
      <c r="B1093" s="278"/>
      <c r="C1093" s="279"/>
      <c r="D1093" s="237" t="s">
        <v>272</v>
      </c>
      <c r="E1093" s="280" t="s">
        <v>19</v>
      </c>
      <c r="F1093" s="281" t="s">
        <v>419</v>
      </c>
      <c r="G1093" s="279"/>
      <c r="H1093" s="282">
        <v>74.310000000000002</v>
      </c>
      <c r="I1093" s="283"/>
      <c r="J1093" s="279"/>
      <c r="K1093" s="279"/>
      <c r="L1093" s="284"/>
      <c r="M1093" s="285"/>
      <c r="N1093" s="286"/>
      <c r="O1093" s="286"/>
      <c r="P1093" s="286"/>
      <c r="Q1093" s="286"/>
      <c r="R1093" s="286"/>
      <c r="S1093" s="286"/>
      <c r="T1093" s="287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T1093" s="288" t="s">
        <v>272</v>
      </c>
      <c r="AU1093" s="288" t="s">
        <v>84</v>
      </c>
      <c r="AV1093" s="16" t="s">
        <v>95</v>
      </c>
      <c r="AW1093" s="16" t="s">
        <v>34</v>
      </c>
      <c r="AX1093" s="16" t="s">
        <v>75</v>
      </c>
      <c r="AY1093" s="288" t="s">
        <v>262</v>
      </c>
    </row>
    <row r="1094" s="13" customFormat="1">
      <c r="A1094" s="13"/>
      <c r="B1094" s="235"/>
      <c r="C1094" s="236"/>
      <c r="D1094" s="237" t="s">
        <v>272</v>
      </c>
      <c r="E1094" s="238" t="s">
        <v>19</v>
      </c>
      <c r="F1094" s="239" t="s">
        <v>1067</v>
      </c>
      <c r="G1094" s="236"/>
      <c r="H1094" s="238" t="s">
        <v>19</v>
      </c>
      <c r="I1094" s="240"/>
      <c r="J1094" s="236"/>
      <c r="K1094" s="236"/>
      <c r="L1094" s="241"/>
      <c r="M1094" s="242"/>
      <c r="N1094" s="243"/>
      <c r="O1094" s="243"/>
      <c r="P1094" s="243"/>
      <c r="Q1094" s="243"/>
      <c r="R1094" s="243"/>
      <c r="S1094" s="243"/>
      <c r="T1094" s="244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T1094" s="245" t="s">
        <v>272</v>
      </c>
      <c r="AU1094" s="245" t="s">
        <v>84</v>
      </c>
      <c r="AV1094" s="13" t="s">
        <v>82</v>
      </c>
      <c r="AW1094" s="13" t="s">
        <v>34</v>
      </c>
      <c r="AX1094" s="13" t="s">
        <v>75</v>
      </c>
      <c r="AY1094" s="245" t="s">
        <v>262</v>
      </c>
    </row>
    <row r="1095" s="14" customFormat="1">
      <c r="A1095" s="14"/>
      <c r="B1095" s="246"/>
      <c r="C1095" s="247"/>
      <c r="D1095" s="237" t="s">
        <v>272</v>
      </c>
      <c r="E1095" s="248" t="s">
        <v>19</v>
      </c>
      <c r="F1095" s="249" t="s">
        <v>468</v>
      </c>
      <c r="G1095" s="247"/>
      <c r="H1095" s="250">
        <v>18.370000000000001</v>
      </c>
      <c r="I1095" s="251"/>
      <c r="J1095" s="247"/>
      <c r="K1095" s="247"/>
      <c r="L1095" s="252"/>
      <c r="M1095" s="253"/>
      <c r="N1095" s="254"/>
      <c r="O1095" s="254"/>
      <c r="P1095" s="254"/>
      <c r="Q1095" s="254"/>
      <c r="R1095" s="254"/>
      <c r="S1095" s="254"/>
      <c r="T1095" s="255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56" t="s">
        <v>272</v>
      </c>
      <c r="AU1095" s="256" t="s">
        <v>84</v>
      </c>
      <c r="AV1095" s="14" t="s">
        <v>84</v>
      </c>
      <c r="AW1095" s="14" t="s">
        <v>34</v>
      </c>
      <c r="AX1095" s="14" t="s">
        <v>75</v>
      </c>
      <c r="AY1095" s="256" t="s">
        <v>262</v>
      </c>
    </row>
    <row r="1096" s="16" customFormat="1">
      <c r="A1096" s="16"/>
      <c r="B1096" s="278"/>
      <c r="C1096" s="279"/>
      <c r="D1096" s="237" t="s">
        <v>272</v>
      </c>
      <c r="E1096" s="280" t="s">
        <v>19</v>
      </c>
      <c r="F1096" s="281" t="s">
        <v>419</v>
      </c>
      <c r="G1096" s="279"/>
      <c r="H1096" s="282">
        <v>18.370000000000001</v>
      </c>
      <c r="I1096" s="283"/>
      <c r="J1096" s="279"/>
      <c r="K1096" s="279"/>
      <c r="L1096" s="284"/>
      <c r="M1096" s="285"/>
      <c r="N1096" s="286"/>
      <c r="O1096" s="286"/>
      <c r="P1096" s="286"/>
      <c r="Q1096" s="286"/>
      <c r="R1096" s="286"/>
      <c r="S1096" s="286"/>
      <c r="T1096" s="287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T1096" s="288" t="s">
        <v>272</v>
      </c>
      <c r="AU1096" s="288" t="s">
        <v>84</v>
      </c>
      <c r="AV1096" s="16" t="s">
        <v>95</v>
      </c>
      <c r="AW1096" s="16" t="s">
        <v>34</v>
      </c>
      <c r="AX1096" s="16" t="s">
        <v>75</v>
      </c>
      <c r="AY1096" s="288" t="s">
        <v>262</v>
      </c>
    </row>
    <row r="1097" s="13" customFormat="1">
      <c r="A1097" s="13"/>
      <c r="B1097" s="235"/>
      <c r="C1097" s="236"/>
      <c r="D1097" s="237" t="s">
        <v>272</v>
      </c>
      <c r="E1097" s="238" t="s">
        <v>19</v>
      </c>
      <c r="F1097" s="239" t="s">
        <v>1068</v>
      </c>
      <c r="G1097" s="236"/>
      <c r="H1097" s="238" t="s">
        <v>19</v>
      </c>
      <c r="I1097" s="240"/>
      <c r="J1097" s="236"/>
      <c r="K1097" s="236"/>
      <c r="L1097" s="241"/>
      <c r="M1097" s="242"/>
      <c r="N1097" s="243"/>
      <c r="O1097" s="243"/>
      <c r="P1097" s="243"/>
      <c r="Q1097" s="243"/>
      <c r="R1097" s="243"/>
      <c r="S1097" s="243"/>
      <c r="T1097" s="244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T1097" s="245" t="s">
        <v>272</v>
      </c>
      <c r="AU1097" s="245" t="s">
        <v>84</v>
      </c>
      <c r="AV1097" s="13" t="s">
        <v>82</v>
      </c>
      <c r="AW1097" s="13" t="s">
        <v>34</v>
      </c>
      <c r="AX1097" s="13" t="s">
        <v>75</v>
      </c>
      <c r="AY1097" s="245" t="s">
        <v>262</v>
      </c>
    </row>
    <row r="1098" s="14" customFormat="1">
      <c r="A1098" s="14"/>
      <c r="B1098" s="246"/>
      <c r="C1098" s="247"/>
      <c r="D1098" s="237" t="s">
        <v>272</v>
      </c>
      <c r="E1098" s="248" t="s">
        <v>19</v>
      </c>
      <c r="F1098" s="249" t="s">
        <v>466</v>
      </c>
      <c r="G1098" s="247"/>
      <c r="H1098" s="250">
        <v>5.0999999999999996</v>
      </c>
      <c r="I1098" s="251"/>
      <c r="J1098" s="247"/>
      <c r="K1098" s="247"/>
      <c r="L1098" s="252"/>
      <c r="M1098" s="253"/>
      <c r="N1098" s="254"/>
      <c r="O1098" s="254"/>
      <c r="P1098" s="254"/>
      <c r="Q1098" s="254"/>
      <c r="R1098" s="254"/>
      <c r="S1098" s="254"/>
      <c r="T1098" s="255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T1098" s="256" t="s">
        <v>272</v>
      </c>
      <c r="AU1098" s="256" t="s">
        <v>84</v>
      </c>
      <c r="AV1098" s="14" t="s">
        <v>84</v>
      </c>
      <c r="AW1098" s="14" t="s">
        <v>34</v>
      </c>
      <c r="AX1098" s="14" t="s">
        <v>75</v>
      </c>
      <c r="AY1098" s="256" t="s">
        <v>262</v>
      </c>
    </row>
    <row r="1099" s="14" customFormat="1">
      <c r="A1099" s="14"/>
      <c r="B1099" s="246"/>
      <c r="C1099" s="247"/>
      <c r="D1099" s="237" t="s">
        <v>272</v>
      </c>
      <c r="E1099" s="248" t="s">
        <v>19</v>
      </c>
      <c r="F1099" s="249" t="s">
        <v>469</v>
      </c>
      <c r="G1099" s="247"/>
      <c r="H1099" s="250">
        <v>2.8999999999999999</v>
      </c>
      <c r="I1099" s="251"/>
      <c r="J1099" s="247"/>
      <c r="K1099" s="247"/>
      <c r="L1099" s="252"/>
      <c r="M1099" s="253"/>
      <c r="N1099" s="254"/>
      <c r="O1099" s="254"/>
      <c r="P1099" s="254"/>
      <c r="Q1099" s="254"/>
      <c r="R1099" s="254"/>
      <c r="S1099" s="254"/>
      <c r="T1099" s="255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T1099" s="256" t="s">
        <v>272</v>
      </c>
      <c r="AU1099" s="256" t="s">
        <v>84</v>
      </c>
      <c r="AV1099" s="14" t="s">
        <v>84</v>
      </c>
      <c r="AW1099" s="14" t="s">
        <v>34</v>
      </c>
      <c r="AX1099" s="14" t="s">
        <v>75</v>
      </c>
      <c r="AY1099" s="256" t="s">
        <v>262</v>
      </c>
    </row>
    <row r="1100" s="13" customFormat="1">
      <c r="A1100" s="13"/>
      <c r="B1100" s="235"/>
      <c r="C1100" s="236"/>
      <c r="D1100" s="237" t="s">
        <v>272</v>
      </c>
      <c r="E1100" s="238" t="s">
        <v>19</v>
      </c>
      <c r="F1100" s="239" t="s">
        <v>470</v>
      </c>
      <c r="G1100" s="236"/>
      <c r="H1100" s="238" t="s">
        <v>19</v>
      </c>
      <c r="I1100" s="240"/>
      <c r="J1100" s="236"/>
      <c r="K1100" s="236"/>
      <c r="L1100" s="241"/>
      <c r="M1100" s="242"/>
      <c r="N1100" s="243"/>
      <c r="O1100" s="243"/>
      <c r="P1100" s="243"/>
      <c r="Q1100" s="243"/>
      <c r="R1100" s="243"/>
      <c r="S1100" s="243"/>
      <c r="T1100" s="244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T1100" s="245" t="s">
        <v>272</v>
      </c>
      <c r="AU1100" s="245" t="s">
        <v>84</v>
      </c>
      <c r="AV1100" s="13" t="s">
        <v>82</v>
      </c>
      <c r="AW1100" s="13" t="s">
        <v>34</v>
      </c>
      <c r="AX1100" s="13" t="s">
        <v>75</v>
      </c>
      <c r="AY1100" s="245" t="s">
        <v>262</v>
      </c>
    </row>
    <row r="1101" s="14" customFormat="1">
      <c r="A1101" s="14"/>
      <c r="B1101" s="246"/>
      <c r="C1101" s="247"/>
      <c r="D1101" s="237" t="s">
        <v>272</v>
      </c>
      <c r="E1101" s="248" t="s">
        <v>19</v>
      </c>
      <c r="F1101" s="249" t="s">
        <v>471</v>
      </c>
      <c r="G1101" s="247"/>
      <c r="H1101" s="250">
        <v>9.2089999999999996</v>
      </c>
      <c r="I1101" s="251"/>
      <c r="J1101" s="247"/>
      <c r="K1101" s="247"/>
      <c r="L1101" s="252"/>
      <c r="M1101" s="253"/>
      <c r="N1101" s="254"/>
      <c r="O1101" s="254"/>
      <c r="P1101" s="254"/>
      <c r="Q1101" s="254"/>
      <c r="R1101" s="254"/>
      <c r="S1101" s="254"/>
      <c r="T1101" s="255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56" t="s">
        <v>272</v>
      </c>
      <c r="AU1101" s="256" t="s">
        <v>84</v>
      </c>
      <c r="AV1101" s="14" t="s">
        <v>84</v>
      </c>
      <c r="AW1101" s="14" t="s">
        <v>34</v>
      </c>
      <c r="AX1101" s="14" t="s">
        <v>75</v>
      </c>
      <c r="AY1101" s="256" t="s">
        <v>262</v>
      </c>
    </row>
    <row r="1102" s="16" customFormat="1">
      <c r="A1102" s="16"/>
      <c r="B1102" s="278"/>
      <c r="C1102" s="279"/>
      <c r="D1102" s="237" t="s">
        <v>272</v>
      </c>
      <c r="E1102" s="280" t="s">
        <v>19</v>
      </c>
      <c r="F1102" s="281" t="s">
        <v>419</v>
      </c>
      <c r="G1102" s="279"/>
      <c r="H1102" s="282">
        <v>17.209</v>
      </c>
      <c r="I1102" s="283"/>
      <c r="J1102" s="279"/>
      <c r="K1102" s="279"/>
      <c r="L1102" s="284"/>
      <c r="M1102" s="285"/>
      <c r="N1102" s="286"/>
      <c r="O1102" s="286"/>
      <c r="P1102" s="286"/>
      <c r="Q1102" s="286"/>
      <c r="R1102" s="286"/>
      <c r="S1102" s="286"/>
      <c r="T1102" s="287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T1102" s="288" t="s">
        <v>272</v>
      </c>
      <c r="AU1102" s="288" t="s">
        <v>84</v>
      </c>
      <c r="AV1102" s="16" t="s">
        <v>95</v>
      </c>
      <c r="AW1102" s="16" t="s">
        <v>34</v>
      </c>
      <c r="AX1102" s="16" t="s">
        <v>75</v>
      </c>
      <c r="AY1102" s="288" t="s">
        <v>262</v>
      </c>
    </row>
    <row r="1103" s="15" customFormat="1">
      <c r="A1103" s="15"/>
      <c r="B1103" s="257"/>
      <c r="C1103" s="258"/>
      <c r="D1103" s="237" t="s">
        <v>272</v>
      </c>
      <c r="E1103" s="259" t="s">
        <v>19</v>
      </c>
      <c r="F1103" s="260" t="s">
        <v>278</v>
      </c>
      <c r="G1103" s="258"/>
      <c r="H1103" s="261">
        <v>109.889</v>
      </c>
      <c r="I1103" s="262"/>
      <c r="J1103" s="258"/>
      <c r="K1103" s="258"/>
      <c r="L1103" s="263"/>
      <c r="M1103" s="264"/>
      <c r="N1103" s="265"/>
      <c r="O1103" s="265"/>
      <c r="P1103" s="265"/>
      <c r="Q1103" s="265"/>
      <c r="R1103" s="265"/>
      <c r="S1103" s="265"/>
      <c r="T1103" s="266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T1103" s="267" t="s">
        <v>272</v>
      </c>
      <c r="AU1103" s="267" t="s">
        <v>84</v>
      </c>
      <c r="AV1103" s="15" t="s">
        <v>268</v>
      </c>
      <c r="AW1103" s="15" t="s">
        <v>34</v>
      </c>
      <c r="AX1103" s="15" t="s">
        <v>82</v>
      </c>
      <c r="AY1103" s="267" t="s">
        <v>262</v>
      </c>
    </row>
    <row r="1104" s="14" customFormat="1">
      <c r="A1104" s="14"/>
      <c r="B1104" s="246"/>
      <c r="C1104" s="247"/>
      <c r="D1104" s="237" t="s">
        <v>272</v>
      </c>
      <c r="E1104" s="247"/>
      <c r="F1104" s="249" t="s">
        <v>1075</v>
      </c>
      <c r="G1104" s="247"/>
      <c r="H1104" s="250">
        <v>27.472000000000001</v>
      </c>
      <c r="I1104" s="251"/>
      <c r="J1104" s="247"/>
      <c r="K1104" s="247"/>
      <c r="L1104" s="252"/>
      <c r="M1104" s="253"/>
      <c r="N1104" s="254"/>
      <c r="O1104" s="254"/>
      <c r="P1104" s="254"/>
      <c r="Q1104" s="254"/>
      <c r="R1104" s="254"/>
      <c r="S1104" s="254"/>
      <c r="T1104" s="255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56" t="s">
        <v>272</v>
      </c>
      <c r="AU1104" s="256" t="s">
        <v>84</v>
      </c>
      <c r="AV1104" s="14" t="s">
        <v>84</v>
      </c>
      <c r="AW1104" s="14" t="s">
        <v>4</v>
      </c>
      <c r="AX1104" s="14" t="s">
        <v>82</v>
      </c>
      <c r="AY1104" s="256" t="s">
        <v>262</v>
      </c>
    </row>
    <row r="1105" s="2" customFormat="1" ht="24.15" customHeight="1">
      <c r="A1105" s="40"/>
      <c r="B1105" s="41"/>
      <c r="C1105" s="217" t="s">
        <v>1076</v>
      </c>
      <c r="D1105" s="217" t="s">
        <v>264</v>
      </c>
      <c r="E1105" s="218" t="s">
        <v>1077</v>
      </c>
      <c r="F1105" s="219" t="s">
        <v>1078</v>
      </c>
      <c r="G1105" s="220" t="s">
        <v>1079</v>
      </c>
      <c r="H1105" s="289"/>
      <c r="I1105" s="222"/>
      <c r="J1105" s="223">
        <f>ROUND(I1105*H1105,2)</f>
        <v>0</v>
      </c>
      <c r="K1105" s="219" t="s">
        <v>267</v>
      </c>
      <c r="L1105" s="46"/>
      <c r="M1105" s="224" t="s">
        <v>19</v>
      </c>
      <c r="N1105" s="225" t="s">
        <v>46</v>
      </c>
      <c r="O1105" s="86"/>
      <c r="P1105" s="226">
        <f>O1105*H1105</f>
        <v>0</v>
      </c>
      <c r="Q1105" s="226">
        <v>0</v>
      </c>
      <c r="R1105" s="226">
        <f>Q1105*H1105</f>
        <v>0</v>
      </c>
      <c r="S1105" s="226">
        <v>0</v>
      </c>
      <c r="T1105" s="227">
        <f>S1105*H1105</f>
        <v>0</v>
      </c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R1105" s="228" t="s">
        <v>367</v>
      </c>
      <c r="AT1105" s="228" t="s">
        <v>264</v>
      </c>
      <c r="AU1105" s="228" t="s">
        <v>84</v>
      </c>
      <c r="AY1105" s="19" t="s">
        <v>262</v>
      </c>
      <c r="BE1105" s="229">
        <f>IF(N1105="základní",J1105,0)</f>
        <v>0</v>
      </c>
      <c r="BF1105" s="229">
        <f>IF(N1105="snížená",J1105,0)</f>
        <v>0</v>
      </c>
      <c r="BG1105" s="229">
        <f>IF(N1105="zákl. přenesená",J1105,0)</f>
        <v>0</v>
      </c>
      <c r="BH1105" s="229">
        <f>IF(N1105="sníž. přenesená",J1105,0)</f>
        <v>0</v>
      </c>
      <c r="BI1105" s="229">
        <f>IF(N1105="nulová",J1105,0)</f>
        <v>0</v>
      </c>
      <c r="BJ1105" s="19" t="s">
        <v>82</v>
      </c>
      <c r="BK1105" s="229">
        <f>ROUND(I1105*H1105,2)</f>
        <v>0</v>
      </c>
      <c r="BL1105" s="19" t="s">
        <v>367</v>
      </c>
      <c r="BM1105" s="228" t="s">
        <v>1080</v>
      </c>
    </row>
    <row r="1106" s="2" customFormat="1">
      <c r="A1106" s="40"/>
      <c r="B1106" s="41"/>
      <c r="C1106" s="42"/>
      <c r="D1106" s="230" t="s">
        <v>270</v>
      </c>
      <c r="E1106" s="42"/>
      <c r="F1106" s="231" t="s">
        <v>1081</v>
      </c>
      <c r="G1106" s="42"/>
      <c r="H1106" s="42"/>
      <c r="I1106" s="232"/>
      <c r="J1106" s="42"/>
      <c r="K1106" s="42"/>
      <c r="L1106" s="46"/>
      <c r="M1106" s="233"/>
      <c r="N1106" s="234"/>
      <c r="O1106" s="86"/>
      <c r="P1106" s="86"/>
      <c r="Q1106" s="86"/>
      <c r="R1106" s="86"/>
      <c r="S1106" s="86"/>
      <c r="T1106" s="87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T1106" s="19" t="s">
        <v>270</v>
      </c>
      <c r="AU1106" s="19" t="s">
        <v>84</v>
      </c>
    </row>
    <row r="1107" s="12" customFormat="1" ht="22.8" customHeight="1">
      <c r="A1107" s="12"/>
      <c r="B1107" s="201"/>
      <c r="C1107" s="202"/>
      <c r="D1107" s="203" t="s">
        <v>74</v>
      </c>
      <c r="E1107" s="215" t="s">
        <v>1082</v>
      </c>
      <c r="F1107" s="215" t="s">
        <v>1083</v>
      </c>
      <c r="G1107" s="202"/>
      <c r="H1107" s="202"/>
      <c r="I1107" s="205"/>
      <c r="J1107" s="216">
        <f>BK1107</f>
        <v>0</v>
      </c>
      <c r="K1107" s="202"/>
      <c r="L1107" s="207"/>
      <c r="M1107" s="208"/>
      <c r="N1107" s="209"/>
      <c r="O1107" s="209"/>
      <c r="P1107" s="210">
        <f>SUM(P1108:P1172)</f>
        <v>0</v>
      </c>
      <c r="Q1107" s="209"/>
      <c r="R1107" s="210">
        <f>SUM(R1108:R1172)</f>
        <v>1.5244696599999998</v>
      </c>
      <c r="S1107" s="209"/>
      <c r="T1107" s="211">
        <f>SUM(T1108:T1172)</f>
        <v>0.18725</v>
      </c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R1107" s="212" t="s">
        <v>84</v>
      </c>
      <c r="AT1107" s="213" t="s">
        <v>74</v>
      </c>
      <c r="AU1107" s="213" t="s">
        <v>82</v>
      </c>
      <c r="AY1107" s="212" t="s">
        <v>262</v>
      </c>
      <c r="BK1107" s="214">
        <f>SUM(BK1108:BK1172)</f>
        <v>0</v>
      </c>
    </row>
    <row r="1108" s="2" customFormat="1" ht="24.15" customHeight="1">
      <c r="A1108" s="40"/>
      <c r="B1108" s="41"/>
      <c r="C1108" s="217" t="s">
        <v>1084</v>
      </c>
      <c r="D1108" s="217" t="s">
        <v>264</v>
      </c>
      <c r="E1108" s="218" t="s">
        <v>1085</v>
      </c>
      <c r="F1108" s="219" t="s">
        <v>1086</v>
      </c>
      <c r="G1108" s="220" t="s">
        <v>116</v>
      </c>
      <c r="H1108" s="221">
        <v>107</v>
      </c>
      <c r="I1108" s="222"/>
      <c r="J1108" s="223">
        <f>ROUND(I1108*H1108,2)</f>
        <v>0</v>
      </c>
      <c r="K1108" s="219" t="s">
        <v>267</v>
      </c>
      <c r="L1108" s="46"/>
      <c r="M1108" s="224" t="s">
        <v>19</v>
      </c>
      <c r="N1108" s="225" t="s">
        <v>46</v>
      </c>
      <c r="O1108" s="86"/>
      <c r="P1108" s="226">
        <f>O1108*H1108</f>
        <v>0</v>
      </c>
      <c r="Q1108" s="226">
        <v>0</v>
      </c>
      <c r="R1108" s="226">
        <f>Q1108*H1108</f>
        <v>0</v>
      </c>
      <c r="S1108" s="226">
        <v>0.00175</v>
      </c>
      <c r="T1108" s="227">
        <f>S1108*H1108</f>
        <v>0.18725</v>
      </c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R1108" s="228" t="s">
        <v>367</v>
      </c>
      <c r="AT1108" s="228" t="s">
        <v>264</v>
      </c>
      <c r="AU1108" s="228" t="s">
        <v>84</v>
      </c>
      <c r="AY1108" s="19" t="s">
        <v>262</v>
      </c>
      <c r="BE1108" s="229">
        <f>IF(N1108="základní",J1108,0)</f>
        <v>0</v>
      </c>
      <c r="BF1108" s="229">
        <f>IF(N1108="snížená",J1108,0)</f>
        <v>0</v>
      </c>
      <c r="BG1108" s="229">
        <f>IF(N1108="zákl. přenesená",J1108,0)</f>
        <v>0</v>
      </c>
      <c r="BH1108" s="229">
        <f>IF(N1108="sníž. přenesená",J1108,0)</f>
        <v>0</v>
      </c>
      <c r="BI1108" s="229">
        <f>IF(N1108="nulová",J1108,0)</f>
        <v>0</v>
      </c>
      <c r="BJ1108" s="19" t="s">
        <v>82</v>
      </c>
      <c r="BK1108" s="229">
        <f>ROUND(I1108*H1108,2)</f>
        <v>0</v>
      </c>
      <c r="BL1108" s="19" t="s">
        <v>367</v>
      </c>
      <c r="BM1108" s="228" t="s">
        <v>1087</v>
      </c>
    </row>
    <row r="1109" s="2" customFormat="1">
      <c r="A1109" s="40"/>
      <c r="B1109" s="41"/>
      <c r="C1109" s="42"/>
      <c r="D1109" s="230" t="s">
        <v>270</v>
      </c>
      <c r="E1109" s="42"/>
      <c r="F1109" s="231" t="s">
        <v>1088</v>
      </c>
      <c r="G1109" s="42"/>
      <c r="H1109" s="42"/>
      <c r="I1109" s="232"/>
      <c r="J1109" s="42"/>
      <c r="K1109" s="42"/>
      <c r="L1109" s="46"/>
      <c r="M1109" s="233"/>
      <c r="N1109" s="234"/>
      <c r="O1109" s="86"/>
      <c r="P1109" s="86"/>
      <c r="Q1109" s="86"/>
      <c r="R1109" s="86"/>
      <c r="S1109" s="86"/>
      <c r="T1109" s="87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T1109" s="19" t="s">
        <v>270</v>
      </c>
      <c r="AU1109" s="19" t="s">
        <v>84</v>
      </c>
    </row>
    <row r="1110" s="13" customFormat="1">
      <c r="A1110" s="13"/>
      <c r="B1110" s="235"/>
      <c r="C1110" s="236"/>
      <c r="D1110" s="237" t="s">
        <v>272</v>
      </c>
      <c r="E1110" s="238" t="s">
        <v>19</v>
      </c>
      <c r="F1110" s="239" t="s">
        <v>273</v>
      </c>
      <c r="G1110" s="236"/>
      <c r="H1110" s="238" t="s">
        <v>19</v>
      </c>
      <c r="I1110" s="240"/>
      <c r="J1110" s="236"/>
      <c r="K1110" s="236"/>
      <c r="L1110" s="241"/>
      <c r="M1110" s="242"/>
      <c r="N1110" s="243"/>
      <c r="O1110" s="243"/>
      <c r="P1110" s="243"/>
      <c r="Q1110" s="243"/>
      <c r="R1110" s="243"/>
      <c r="S1110" s="243"/>
      <c r="T1110" s="244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T1110" s="245" t="s">
        <v>272</v>
      </c>
      <c r="AU1110" s="245" t="s">
        <v>84</v>
      </c>
      <c r="AV1110" s="13" t="s">
        <v>82</v>
      </c>
      <c r="AW1110" s="13" t="s">
        <v>34</v>
      </c>
      <c r="AX1110" s="13" t="s">
        <v>75</v>
      </c>
      <c r="AY1110" s="245" t="s">
        <v>262</v>
      </c>
    </row>
    <row r="1111" s="13" customFormat="1">
      <c r="A1111" s="13"/>
      <c r="B1111" s="235"/>
      <c r="C1111" s="236"/>
      <c r="D1111" s="237" t="s">
        <v>272</v>
      </c>
      <c r="E1111" s="238" t="s">
        <v>19</v>
      </c>
      <c r="F1111" s="239" t="s">
        <v>1089</v>
      </c>
      <c r="G1111" s="236"/>
      <c r="H1111" s="238" t="s">
        <v>19</v>
      </c>
      <c r="I1111" s="240"/>
      <c r="J1111" s="236"/>
      <c r="K1111" s="236"/>
      <c r="L1111" s="241"/>
      <c r="M1111" s="242"/>
      <c r="N1111" s="243"/>
      <c r="O1111" s="243"/>
      <c r="P1111" s="243"/>
      <c r="Q1111" s="243"/>
      <c r="R1111" s="243"/>
      <c r="S1111" s="243"/>
      <c r="T1111" s="244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T1111" s="245" t="s">
        <v>272</v>
      </c>
      <c r="AU1111" s="245" t="s">
        <v>84</v>
      </c>
      <c r="AV1111" s="13" t="s">
        <v>82</v>
      </c>
      <c r="AW1111" s="13" t="s">
        <v>34</v>
      </c>
      <c r="AX1111" s="13" t="s">
        <v>75</v>
      </c>
      <c r="AY1111" s="245" t="s">
        <v>262</v>
      </c>
    </row>
    <row r="1112" s="13" customFormat="1">
      <c r="A1112" s="13"/>
      <c r="B1112" s="235"/>
      <c r="C1112" s="236"/>
      <c r="D1112" s="237" t="s">
        <v>272</v>
      </c>
      <c r="E1112" s="238" t="s">
        <v>19</v>
      </c>
      <c r="F1112" s="239" t="s">
        <v>983</v>
      </c>
      <c r="G1112" s="236"/>
      <c r="H1112" s="238" t="s">
        <v>19</v>
      </c>
      <c r="I1112" s="240"/>
      <c r="J1112" s="236"/>
      <c r="K1112" s="236"/>
      <c r="L1112" s="241"/>
      <c r="M1112" s="242"/>
      <c r="N1112" s="243"/>
      <c r="O1112" s="243"/>
      <c r="P1112" s="243"/>
      <c r="Q1112" s="243"/>
      <c r="R1112" s="243"/>
      <c r="S1112" s="243"/>
      <c r="T1112" s="244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45" t="s">
        <v>272</v>
      </c>
      <c r="AU1112" s="245" t="s">
        <v>84</v>
      </c>
      <c r="AV1112" s="13" t="s">
        <v>82</v>
      </c>
      <c r="AW1112" s="13" t="s">
        <v>34</v>
      </c>
      <c r="AX1112" s="13" t="s">
        <v>75</v>
      </c>
      <c r="AY1112" s="245" t="s">
        <v>262</v>
      </c>
    </row>
    <row r="1113" s="14" customFormat="1">
      <c r="A1113" s="14"/>
      <c r="B1113" s="246"/>
      <c r="C1113" s="247"/>
      <c r="D1113" s="237" t="s">
        <v>272</v>
      </c>
      <c r="E1113" s="248" t="s">
        <v>19</v>
      </c>
      <c r="F1113" s="249" t="s">
        <v>986</v>
      </c>
      <c r="G1113" s="247"/>
      <c r="H1113" s="250">
        <v>107</v>
      </c>
      <c r="I1113" s="251"/>
      <c r="J1113" s="247"/>
      <c r="K1113" s="247"/>
      <c r="L1113" s="252"/>
      <c r="M1113" s="253"/>
      <c r="N1113" s="254"/>
      <c r="O1113" s="254"/>
      <c r="P1113" s="254"/>
      <c r="Q1113" s="254"/>
      <c r="R1113" s="254"/>
      <c r="S1113" s="254"/>
      <c r="T1113" s="255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56" t="s">
        <v>272</v>
      </c>
      <c r="AU1113" s="256" t="s">
        <v>84</v>
      </c>
      <c r="AV1113" s="14" t="s">
        <v>84</v>
      </c>
      <c r="AW1113" s="14" t="s">
        <v>34</v>
      </c>
      <c r="AX1113" s="14" t="s">
        <v>75</v>
      </c>
      <c r="AY1113" s="256" t="s">
        <v>262</v>
      </c>
    </row>
    <row r="1114" s="15" customFormat="1">
      <c r="A1114" s="15"/>
      <c r="B1114" s="257"/>
      <c r="C1114" s="258"/>
      <c r="D1114" s="237" t="s">
        <v>272</v>
      </c>
      <c r="E1114" s="259" t="s">
        <v>19</v>
      </c>
      <c r="F1114" s="260" t="s">
        <v>278</v>
      </c>
      <c r="G1114" s="258"/>
      <c r="H1114" s="261">
        <v>107</v>
      </c>
      <c r="I1114" s="262"/>
      <c r="J1114" s="258"/>
      <c r="K1114" s="258"/>
      <c r="L1114" s="263"/>
      <c r="M1114" s="264"/>
      <c r="N1114" s="265"/>
      <c r="O1114" s="265"/>
      <c r="P1114" s="265"/>
      <c r="Q1114" s="265"/>
      <c r="R1114" s="265"/>
      <c r="S1114" s="265"/>
      <c r="T1114" s="266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T1114" s="267" t="s">
        <v>272</v>
      </c>
      <c r="AU1114" s="267" t="s">
        <v>84</v>
      </c>
      <c r="AV1114" s="15" t="s">
        <v>268</v>
      </c>
      <c r="AW1114" s="15" t="s">
        <v>34</v>
      </c>
      <c r="AX1114" s="15" t="s">
        <v>82</v>
      </c>
      <c r="AY1114" s="267" t="s">
        <v>262</v>
      </c>
    </row>
    <row r="1115" s="2" customFormat="1" ht="24.15" customHeight="1">
      <c r="A1115" s="40"/>
      <c r="B1115" s="41"/>
      <c r="C1115" s="217" t="s">
        <v>1090</v>
      </c>
      <c r="D1115" s="217" t="s">
        <v>264</v>
      </c>
      <c r="E1115" s="218" t="s">
        <v>1091</v>
      </c>
      <c r="F1115" s="219" t="s">
        <v>1092</v>
      </c>
      <c r="G1115" s="220" t="s">
        <v>116</v>
      </c>
      <c r="H1115" s="221">
        <v>214</v>
      </c>
      <c r="I1115" s="222"/>
      <c r="J1115" s="223">
        <f>ROUND(I1115*H1115,2)</f>
        <v>0</v>
      </c>
      <c r="K1115" s="219" t="s">
        <v>267</v>
      </c>
      <c r="L1115" s="46"/>
      <c r="M1115" s="224" t="s">
        <v>19</v>
      </c>
      <c r="N1115" s="225" t="s">
        <v>46</v>
      </c>
      <c r="O1115" s="86"/>
      <c r="P1115" s="226">
        <f>O1115*H1115</f>
        <v>0</v>
      </c>
      <c r="Q1115" s="226">
        <v>0</v>
      </c>
      <c r="R1115" s="226">
        <f>Q1115*H1115</f>
        <v>0</v>
      </c>
      <c r="S1115" s="226">
        <v>0</v>
      </c>
      <c r="T1115" s="227">
        <f>S1115*H1115</f>
        <v>0</v>
      </c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R1115" s="228" t="s">
        <v>367</v>
      </c>
      <c r="AT1115" s="228" t="s">
        <v>264</v>
      </c>
      <c r="AU1115" s="228" t="s">
        <v>84</v>
      </c>
      <c r="AY1115" s="19" t="s">
        <v>262</v>
      </c>
      <c r="BE1115" s="229">
        <f>IF(N1115="základní",J1115,0)</f>
        <v>0</v>
      </c>
      <c r="BF1115" s="229">
        <f>IF(N1115="snížená",J1115,0)</f>
        <v>0</v>
      </c>
      <c r="BG1115" s="229">
        <f>IF(N1115="zákl. přenesená",J1115,0)</f>
        <v>0</v>
      </c>
      <c r="BH1115" s="229">
        <f>IF(N1115="sníž. přenesená",J1115,0)</f>
        <v>0</v>
      </c>
      <c r="BI1115" s="229">
        <f>IF(N1115="nulová",J1115,0)</f>
        <v>0</v>
      </c>
      <c r="BJ1115" s="19" t="s">
        <v>82</v>
      </c>
      <c r="BK1115" s="229">
        <f>ROUND(I1115*H1115,2)</f>
        <v>0</v>
      </c>
      <c r="BL1115" s="19" t="s">
        <v>367</v>
      </c>
      <c r="BM1115" s="228" t="s">
        <v>1093</v>
      </c>
    </row>
    <row r="1116" s="2" customFormat="1">
      <c r="A1116" s="40"/>
      <c r="B1116" s="41"/>
      <c r="C1116" s="42"/>
      <c r="D1116" s="230" t="s">
        <v>270</v>
      </c>
      <c r="E1116" s="42"/>
      <c r="F1116" s="231" t="s">
        <v>1094</v>
      </c>
      <c r="G1116" s="42"/>
      <c r="H1116" s="42"/>
      <c r="I1116" s="232"/>
      <c r="J1116" s="42"/>
      <c r="K1116" s="42"/>
      <c r="L1116" s="46"/>
      <c r="M1116" s="233"/>
      <c r="N1116" s="234"/>
      <c r="O1116" s="86"/>
      <c r="P1116" s="86"/>
      <c r="Q1116" s="86"/>
      <c r="R1116" s="86"/>
      <c r="S1116" s="86"/>
      <c r="T1116" s="87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T1116" s="19" t="s">
        <v>270</v>
      </c>
      <c r="AU1116" s="19" t="s">
        <v>84</v>
      </c>
    </row>
    <row r="1117" s="13" customFormat="1">
      <c r="A1117" s="13"/>
      <c r="B1117" s="235"/>
      <c r="C1117" s="236"/>
      <c r="D1117" s="237" t="s">
        <v>272</v>
      </c>
      <c r="E1117" s="238" t="s">
        <v>19</v>
      </c>
      <c r="F1117" s="239" t="s">
        <v>273</v>
      </c>
      <c r="G1117" s="236"/>
      <c r="H1117" s="238" t="s">
        <v>19</v>
      </c>
      <c r="I1117" s="240"/>
      <c r="J1117" s="236"/>
      <c r="K1117" s="236"/>
      <c r="L1117" s="241"/>
      <c r="M1117" s="242"/>
      <c r="N1117" s="243"/>
      <c r="O1117" s="243"/>
      <c r="P1117" s="243"/>
      <c r="Q1117" s="243"/>
      <c r="R1117" s="243"/>
      <c r="S1117" s="243"/>
      <c r="T1117" s="244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T1117" s="245" t="s">
        <v>272</v>
      </c>
      <c r="AU1117" s="245" t="s">
        <v>84</v>
      </c>
      <c r="AV1117" s="13" t="s">
        <v>82</v>
      </c>
      <c r="AW1117" s="13" t="s">
        <v>34</v>
      </c>
      <c r="AX1117" s="13" t="s">
        <v>75</v>
      </c>
      <c r="AY1117" s="245" t="s">
        <v>262</v>
      </c>
    </row>
    <row r="1118" s="13" customFormat="1">
      <c r="A1118" s="13"/>
      <c r="B1118" s="235"/>
      <c r="C1118" s="236"/>
      <c r="D1118" s="237" t="s">
        <v>272</v>
      </c>
      <c r="E1118" s="238" t="s">
        <v>19</v>
      </c>
      <c r="F1118" s="239" t="s">
        <v>1095</v>
      </c>
      <c r="G1118" s="236"/>
      <c r="H1118" s="238" t="s">
        <v>19</v>
      </c>
      <c r="I1118" s="240"/>
      <c r="J1118" s="236"/>
      <c r="K1118" s="236"/>
      <c r="L1118" s="241"/>
      <c r="M1118" s="242"/>
      <c r="N1118" s="243"/>
      <c r="O1118" s="243"/>
      <c r="P1118" s="243"/>
      <c r="Q1118" s="243"/>
      <c r="R1118" s="243"/>
      <c r="S1118" s="243"/>
      <c r="T1118" s="244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45" t="s">
        <v>272</v>
      </c>
      <c r="AU1118" s="245" t="s">
        <v>84</v>
      </c>
      <c r="AV1118" s="13" t="s">
        <v>82</v>
      </c>
      <c r="AW1118" s="13" t="s">
        <v>34</v>
      </c>
      <c r="AX1118" s="13" t="s">
        <v>75</v>
      </c>
      <c r="AY1118" s="245" t="s">
        <v>262</v>
      </c>
    </row>
    <row r="1119" s="13" customFormat="1">
      <c r="A1119" s="13"/>
      <c r="B1119" s="235"/>
      <c r="C1119" s="236"/>
      <c r="D1119" s="237" t="s">
        <v>272</v>
      </c>
      <c r="E1119" s="238" t="s">
        <v>19</v>
      </c>
      <c r="F1119" s="239" t="s">
        <v>743</v>
      </c>
      <c r="G1119" s="236"/>
      <c r="H1119" s="238" t="s">
        <v>19</v>
      </c>
      <c r="I1119" s="240"/>
      <c r="J1119" s="236"/>
      <c r="K1119" s="236"/>
      <c r="L1119" s="241"/>
      <c r="M1119" s="242"/>
      <c r="N1119" s="243"/>
      <c r="O1119" s="243"/>
      <c r="P1119" s="243"/>
      <c r="Q1119" s="243"/>
      <c r="R1119" s="243"/>
      <c r="S1119" s="243"/>
      <c r="T1119" s="244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T1119" s="245" t="s">
        <v>272</v>
      </c>
      <c r="AU1119" s="245" t="s">
        <v>84</v>
      </c>
      <c r="AV1119" s="13" t="s">
        <v>82</v>
      </c>
      <c r="AW1119" s="13" t="s">
        <v>34</v>
      </c>
      <c r="AX1119" s="13" t="s">
        <v>75</v>
      </c>
      <c r="AY1119" s="245" t="s">
        <v>262</v>
      </c>
    </row>
    <row r="1120" s="13" customFormat="1">
      <c r="A1120" s="13"/>
      <c r="B1120" s="235"/>
      <c r="C1120" s="236"/>
      <c r="D1120" s="237" t="s">
        <v>272</v>
      </c>
      <c r="E1120" s="238" t="s">
        <v>19</v>
      </c>
      <c r="F1120" s="239" t="s">
        <v>334</v>
      </c>
      <c r="G1120" s="236"/>
      <c r="H1120" s="238" t="s">
        <v>19</v>
      </c>
      <c r="I1120" s="240"/>
      <c r="J1120" s="236"/>
      <c r="K1120" s="236"/>
      <c r="L1120" s="241"/>
      <c r="M1120" s="242"/>
      <c r="N1120" s="243"/>
      <c r="O1120" s="243"/>
      <c r="P1120" s="243"/>
      <c r="Q1120" s="243"/>
      <c r="R1120" s="243"/>
      <c r="S1120" s="243"/>
      <c r="T1120" s="244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45" t="s">
        <v>272</v>
      </c>
      <c r="AU1120" s="245" t="s">
        <v>84</v>
      </c>
      <c r="AV1120" s="13" t="s">
        <v>82</v>
      </c>
      <c r="AW1120" s="13" t="s">
        <v>34</v>
      </c>
      <c r="AX1120" s="13" t="s">
        <v>75</v>
      </c>
      <c r="AY1120" s="245" t="s">
        <v>262</v>
      </c>
    </row>
    <row r="1121" s="13" customFormat="1">
      <c r="A1121" s="13"/>
      <c r="B1121" s="235"/>
      <c r="C1121" s="236"/>
      <c r="D1121" s="237" t="s">
        <v>272</v>
      </c>
      <c r="E1121" s="238" t="s">
        <v>19</v>
      </c>
      <c r="F1121" s="239" t="s">
        <v>1096</v>
      </c>
      <c r="G1121" s="236"/>
      <c r="H1121" s="238" t="s">
        <v>19</v>
      </c>
      <c r="I1121" s="240"/>
      <c r="J1121" s="236"/>
      <c r="K1121" s="236"/>
      <c r="L1121" s="241"/>
      <c r="M1121" s="242"/>
      <c r="N1121" s="243"/>
      <c r="O1121" s="243"/>
      <c r="P1121" s="243"/>
      <c r="Q1121" s="243"/>
      <c r="R1121" s="243"/>
      <c r="S1121" s="243"/>
      <c r="T1121" s="244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45" t="s">
        <v>272</v>
      </c>
      <c r="AU1121" s="245" t="s">
        <v>84</v>
      </c>
      <c r="AV1121" s="13" t="s">
        <v>82</v>
      </c>
      <c r="AW1121" s="13" t="s">
        <v>34</v>
      </c>
      <c r="AX1121" s="13" t="s">
        <v>75</v>
      </c>
      <c r="AY1121" s="245" t="s">
        <v>262</v>
      </c>
    </row>
    <row r="1122" s="14" customFormat="1">
      <c r="A1122" s="14"/>
      <c r="B1122" s="246"/>
      <c r="C1122" s="247"/>
      <c r="D1122" s="237" t="s">
        <v>272</v>
      </c>
      <c r="E1122" s="248" t="s">
        <v>19</v>
      </c>
      <c r="F1122" s="249" t="s">
        <v>1097</v>
      </c>
      <c r="G1122" s="247"/>
      <c r="H1122" s="250">
        <v>214</v>
      </c>
      <c r="I1122" s="251"/>
      <c r="J1122" s="247"/>
      <c r="K1122" s="247"/>
      <c r="L1122" s="252"/>
      <c r="M1122" s="253"/>
      <c r="N1122" s="254"/>
      <c r="O1122" s="254"/>
      <c r="P1122" s="254"/>
      <c r="Q1122" s="254"/>
      <c r="R1122" s="254"/>
      <c r="S1122" s="254"/>
      <c r="T1122" s="255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56" t="s">
        <v>272</v>
      </c>
      <c r="AU1122" s="256" t="s">
        <v>84</v>
      </c>
      <c r="AV1122" s="14" t="s">
        <v>84</v>
      </c>
      <c r="AW1122" s="14" t="s">
        <v>34</v>
      </c>
      <c r="AX1122" s="14" t="s">
        <v>75</v>
      </c>
      <c r="AY1122" s="256" t="s">
        <v>262</v>
      </c>
    </row>
    <row r="1123" s="15" customFormat="1">
      <c r="A1123" s="15"/>
      <c r="B1123" s="257"/>
      <c r="C1123" s="258"/>
      <c r="D1123" s="237" t="s">
        <v>272</v>
      </c>
      <c r="E1123" s="259" t="s">
        <v>19</v>
      </c>
      <c r="F1123" s="260" t="s">
        <v>278</v>
      </c>
      <c r="G1123" s="258"/>
      <c r="H1123" s="261">
        <v>214</v>
      </c>
      <c r="I1123" s="262"/>
      <c r="J1123" s="258"/>
      <c r="K1123" s="258"/>
      <c r="L1123" s="263"/>
      <c r="M1123" s="264"/>
      <c r="N1123" s="265"/>
      <c r="O1123" s="265"/>
      <c r="P1123" s="265"/>
      <c r="Q1123" s="265"/>
      <c r="R1123" s="265"/>
      <c r="S1123" s="265"/>
      <c r="T1123" s="266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T1123" s="267" t="s">
        <v>272</v>
      </c>
      <c r="AU1123" s="267" t="s">
        <v>84</v>
      </c>
      <c r="AV1123" s="15" t="s">
        <v>268</v>
      </c>
      <c r="AW1123" s="15" t="s">
        <v>34</v>
      </c>
      <c r="AX1123" s="15" t="s">
        <v>82</v>
      </c>
      <c r="AY1123" s="267" t="s">
        <v>262</v>
      </c>
    </row>
    <row r="1124" s="2" customFormat="1" ht="16.5" customHeight="1">
      <c r="A1124" s="40"/>
      <c r="B1124" s="41"/>
      <c r="C1124" s="268" t="s">
        <v>1098</v>
      </c>
      <c r="D1124" s="268" t="s">
        <v>315</v>
      </c>
      <c r="E1124" s="269" t="s">
        <v>1099</v>
      </c>
      <c r="F1124" s="270" t="s">
        <v>1100</v>
      </c>
      <c r="G1124" s="271" t="s">
        <v>116</v>
      </c>
      <c r="H1124" s="272">
        <v>240.429</v>
      </c>
      <c r="I1124" s="273"/>
      <c r="J1124" s="274">
        <f>ROUND(I1124*H1124,2)</f>
        <v>0</v>
      </c>
      <c r="K1124" s="270" t="s">
        <v>267</v>
      </c>
      <c r="L1124" s="275"/>
      <c r="M1124" s="276" t="s">
        <v>19</v>
      </c>
      <c r="N1124" s="277" t="s">
        <v>46</v>
      </c>
      <c r="O1124" s="86"/>
      <c r="P1124" s="226">
        <f>O1124*H1124</f>
        <v>0</v>
      </c>
      <c r="Q1124" s="226">
        <v>0.0035999999999999999</v>
      </c>
      <c r="R1124" s="226">
        <f>Q1124*H1124</f>
        <v>0.86554439999999999</v>
      </c>
      <c r="S1124" s="226">
        <v>0</v>
      </c>
      <c r="T1124" s="227">
        <f>S1124*H1124</f>
        <v>0</v>
      </c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R1124" s="228" t="s">
        <v>477</v>
      </c>
      <c r="AT1124" s="228" t="s">
        <v>315</v>
      </c>
      <c r="AU1124" s="228" t="s">
        <v>84</v>
      </c>
      <c r="AY1124" s="19" t="s">
        <v>262</v>
      </c>
      <c r="BE1124" s="229">
        <f>IF(N1124="základní",J1124,0)</f>
        <v>0</v>
      </c>
      <c r="BF1124" s="229">
        <f>IF(N1124="snížená",J1124,0)</f>
        <v>0</v>
      </c>
      <c r="BG1124" s="229">
        <f>IF(N1124="zákl. přenesená",J1124,0)</f>
        <v>0</v>
      </c>
      <c r="BH1124" s="229">
        <f>IF(N1124="sníž. přenesená",J1124,0)</f>
        <v>0</v>
      </c>
      <c r="BI1124" s="229">
        <f>IF(N1124="nulová",J1124,0)</f>
        <v>0</v>
      </c>
      <c r="BJ1124" s="19" t="s">
        <v>82</v>
      </c>
      <c r="BK1124" s="229">
        <f>ROUND(I1124*H1124,2)</f>
        <v>0</v>
      </c>
      <c r="BL1124" s="19" t="s">
        <v>367</v>
      </c>
      <c r="BM1124" s="228" t="s">
        <v>1101</v>
      </c>
    </row>
    <row r="1125" s="2" customFormat="1">
      <c r="A1125" s="40"/>
      <c r="B1125" s="41"/>
      <c r="C1125" s="42"/>
      <c r="D1125" s="230" t="s">
        <v>270</v>
      </c>
      <c r="E1125" s="42"/>
      <c r="F1125" s="231" t="s">
        <v>1102</v>
      </c>
      <c r="G1125" s="42"/>
      <c r="H1125" s="42"/>
      <c r="I1125" s="232"/>
      <c r="J1125" s="42"/>
      <c r="K1125" s="42"/>
      <c r="L1125" s="46"/>
      <c r="M1125" s="233"/>
      <c r="N1125" s="234"/>
      <c r="O1125" s="86"/>
      <c r="P1125" s="86"/>
      <c r="Q1125" s="86"/>
      <c r="R1125" s="86"/>
      <c r="S1125" s="86"/>
      <c r="T1125" s="87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T1125" s="19" t="s">
        <v>270</v>
      </c>
      <c r="AU1125" s="19" t="s">
        <v>84</v>
      </c>
    </row>
    <row r="1126" s="13" customFormat="1">
      <c r="A1126" s="13"/>
      <c r="B1126" s="235"/>
      <c r="C1126" s="236"/>
      <c r="D1126" s="237" t="s">
        <v>272</v>
      </c>
      <c r="E1126" s="238" t="s">
        <v>19</v>
      </c>
      <c r="F1126" s="239" t="s">
        <v>273</v>
      </c>
      <c r="G1126" s="236"/>
      <c r="H1126" s="238" t="s">
        <v>19</v>
      </c>
      <c r="I1126" s="240"/>
      <c r="J1126" s="236"/>
      <c r="K1126" s="236"/>
      <c r="L1126" s="241"/>
      <c r="M1126" s="242"/>
      <c r="N1126" s="243"/>
      <c r="O1126" s="243"/>
      <c r="P1126" s="243"/>
      <c r="Q1126" s="243"/>
      <c r="R1126" s="243"/>
      <c r="S1126" s="243"/>
      <c r="T1126" s="244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T1126" s="245" t="s">
        <v>272</v>
      </c>
      <c r="AU1126" s="245" t="s">
        <v>84</v>
      </c>
      <c r="AV1126" s="13" t="s">
        <v>82</v>
      </c>
      <c r="AW1126" s="13" t="s">
        <v>34</v>
      </c>
      <c r="AX1126" s="13" t="s">
        <v>75</v>
      </c>
      <c r="AY1126" s="245" t="s">
        <v>262</v>
      </c>
    </row>
    <row r="1127" s="13" customFormat="1">
      <c r="A1127" s="13"/>
      <c r="B1127" s="235"/>
      <c r="C1127" s="236"/>
      <c r="D1127" s="237" t="s">
        <v>272</v>
      </c>
      <c r="E1127" s="238" t="s">
        <v>19</v>
      </c>
      <c r="F1127" s="239" t="s">
        <v>1095</v>
      </c>
      <c r="G1127" s="236"/>
      <c r="H1127" s="238" t="s">
        <v>19</v>
      </c>
      <c r="I1127" s="240"/>
      <c r="J1127" s="236"/>
      <c r="K1127" s="236"/>
      <c r="L1127" s="241"/>
      <c r="M1127" s="242"/>
      <c r="N1127" s="243"/>
      <c r="O1127" s="243"/>
      <c r="P1127" s="243"/>
      <c r="Q1127" s="243"/>
      <c r="R1127" s="243"/>
      <c r="S1127" s="243"/>
      <c r="T1127" s="244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T1127" s="245" t="s">
        <v>272</v>
      </c>
      <c r="AU1127" s="245" t="s">
        <v>84</v>
      </c>
      <c r="AV1127" s="13" t="s">
        <v>82</v>
      </c>
      <c r="AW1127" s="13" t="s">
        <v>34</v>
      </c>
      <c r="AX1127" s="13" t="s">
        <v>75</v>
      </c>
      <c r="AY1127" s="245" t="s">
        <v>262</v>
      </c>
    </row>
    <row r="1128" s="13" customFormat="1">
      <c r="A1128" s="13"/>
      <c r="B1128" s="235"/>
      <c r="C1128" s="236"/>
      <c r="D1128" s="237" t="s">
        <v>272</v>
      </c>
      <c r="E1128" s="238" t="s">
        <v>19</v>
      </c>
      <c r="F1128" s="239" t="s">
        <v>743</v>
      </c>
      <c r="G1128" s="236"/>
      <c r="H1128" s="238" t="s">
        <v>19</v>
      </c>
      <c r="I1128" s="240"/>
      <c r="J1128" s="236"/>
      <c r="K1128" s="236"/>
      <c r="L1128" s="241"/>
      <c r="M1128" s="242"/>
      <c r="N1128" s="243"/>
      <c r="O1128" s="243"/>
      <c r="P1128" s="243"/>
      <c r="Q1128" s="243"/>
      <c r="R1128" s="243"/>
      <c r="S1128" s="243"/>
      <c r="T1128" s="244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T1128" s="245" t="s">
        <v>272</v>
      </c>
      <c r="AU1128" s="245" t="s">
        <v>84</v>
      </c>
      <c r="AV1128" s="13" t="s">
        <v>82</v>
      </c>
      <c r="AW1128" s="13" t="s">
        <v>34</v>
      </c>
      <c r="AX1128" s="13" t="s">
        <v>75</v>
      </c>
      <c r="AY1128" s="245" t="s">
        <v>262</v>
      </c>
    </row>
    <row r="1129" s="13" customFormat="1">
      <c r="A1129" s="13"/>
      <c r="B1129" s="235"/>
      <c r="C1129" s="236"/>
      <c r="D1129" s="237" t="s">
        <v>272</v>
      </c>
      <c r="E1129" s="238" t="s">
        <v>19</v>
      </c>
      <c r="F1129" s="239" t="s">
        <v>334</v>
      </c>
      <c r="G1129" s="236"/>
      <c r="H1129" s="238" t="s">
        <v>19</v>
      </c>
      <c r="I1129" s="240"/>
      <c r="J1129" s="236"/>
      <c r="K1129" s="236"/>
      <c r="L1129" s="241"/>
      <c r="M1129" s="242"/>
      <c r="N1129" s="243"/>
      <c r="O1129" s="243"/>
      <c r="P1129" s="243"/>
      <c r="Q1129" s="243"/>
      <c r="R1129" s="243"/>
      <c r="S1129" s="243"/>
      <c r="T1129" s="244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T1129" s="245" t="s">
        <v>272</v>
      </c>
      <c r="AU1129" s="245" t="s">
        <v>84</v>
      </c>
      <c r="AV1129" s="13" t="s">
        <v>82</v>
      </c>
      <c r="AW1129" s="13" t="s">
        <v>34</v>
      </c>
      <c r="AX1129" s="13" t="s">
        <v>75</v>
      </c>
      <c r="AY1129" s="245" t="s">
        <v>262</v>
      </c>
    </row>
    <row r="1130" s="13" customFormat="1">
      <c r="A1130" s="13"/>
      <c r="B1130" s="235"/>
      <c r="C1130" s="236"/>
      <c r="D1130" s="237" t="s">
        <v>272</v>
      </c>
      <c r="E1130" s="238" t="s">
        <v>19</v>
      </c>
      <c r="F1130" s="239" t="s">
        <v>1096</v>
      </c>
      <c r="G1130" s="236"/>
      <c r="H1130" s="238" t="s">
        <v>19</v>
      </c>
      <c r="I1130" s="240"/>
      <c r="J1130" s="236"/>
      <c r="K1130" s="236"/>
      <c r="L1130" s="241"/>
      <c r="M1130" s="242"/>
      <c r="N1130" s="243"/>
      <c r="O1130" s="243"/>
      <c r="P1130" s="243"/>
      <c r="Q1130" s="243"/>
      <c r="R1130" s="243"/>
      <c r="S1130" s="243"/>
      <c r="T1130" s="244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T1130" s="245" t="s">
        <v>272</v>
      </c>
      <c r="AU1130" s="245" t="s">
        <v>84</v>
      </c>
      <c r="AV1130" s="13" t="s">
        <v>82</v>
      </c>
      <c r="AW1130" s="13" t="s">
        <v>34</v>
      </c>
      <c r="AX1130" s="13" t="s">
        <v>75</v>
      </c>
      <c r="AY1130" s="245" t="s">
        <v>262</v>
      </c>
    </row>
    <row r="1131" s="14" customFormat="1">
      <c r="A1131" s="14"/>
      <c r="B1131" s="246"/>
      <c r="C1131" s="247"/>
      <c r="D1131" s="237" t="s">
        <v>272</v>
      </c>
      <c r="E1131" s="248" t="s">
        <v>19</v>
      </c>
      <c r="F1131" s="249" t="s">
        <v>1097</v>
      </c>
      <c r="G1131" s="247"/>
      <c r="H1131" s="250">
        <v>214</v>
      </c>
      <c r="I1131" s="251"/>
      <c r="J1131" s="247"/>
      <c r="K1131" s="247"/>
      <c r="L1131" s="252"/>
      <c r="M1131" s="253"/>
      <c r="N1131" s="254"/>
      <c r="O1131" s="254"/>
      <c r="P1131" s="254"/>
      <c r="Q1131" s="254"/>
      <c r="R1131" s="254"/>
      <c r="S1131" s="254"/>
      <c r="T1131" s="255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T1131" s="256" t="s">
        <v>272</v>
      </c>
      <c r="AU1131" s="256" t="s">
        <v>84</v>
      </c>
      <c r="AV1131" s="14" t="s">
        <v>84</v>
      </c>
      <c r="AW1131" s="14" t="s">
        <v>34</v>
      </c>
      <c r="AX1131" s="14" t="s">
        <v>75</v>
      </c>
      <c r="AY1131" s="256" t="s">
        <v>262</v>
      </c>
    </row>
    <row r="1132" s="15" customFormat="1">
      <c r="A1132" s="15"/>
      <c r="B1132" s="257"/>
      <c r="C1132" s="258"/>
      <c r="D1132" s="237" t="s">
        <v>272</v>
      </c>
      <c r="E1132" s="259" t="s">
        <v>19</v>
      </c>
      <c r="F1132" s="260" t="s">
        <v>278</v>
      </c>
      <c r="G1132" s="258"/>
      <c r="H1132" s="261">
        <v>214</v>
      </c>
      <c r="I1132" s="262"/>
      <c r="J1132" s="258"/>
      <c r="K1132" s="258"/>
      <c r="L1132" s="263"/>
      <c r="M1132" s="264"/>
      <c r="N1132" s="265"/>
      <c r="O1132" s="265"/>
      <c r="P1132" s="265"/>
      <c r="Q1132" s="265"/>
      <c r="R1132" s="265"/>
      <c r="S1132" s="265"/>
      <c r="T1132" s="266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T1132" s="267" t="s">
        <v>272</v>
      </c>
      <c r="AU1132" s="267" t="s">
        <v>84</v>
      </c>
      <c r="AV1132" s="15" t="s">
        <v>268</v>
      </c>
      <c r="AW1132" s="15" t="s">
        <v>34</v>
      </c>
      <c r="AX1132" s="15" t="s">
        <v>82</v>
      </c>
      <c r="AY1132" s="267" t="s">
        <v>262</v>
      </c>
    </row>
    <row r="1133" s="14" customFormat="1">
      <c r="A1133" s="14"/>
      <c r="B1133" s="246"/>
      <c r="C1133" s="247"/>
      <c r="D1133" s="237" t="s">
        <v>272</v>
      </c>
      <c r="E1133" s="247"/>
      <c r="F1133" s="249" t="s">
        <v>1103</v>
      </c>
      <c r="G1133" s="247"/>
      <c r="H1133" s="250">
        <v>240.429</v>
      </c>
      <c r="I1133" s="251"/>
      <c r="J1133" s="247"/>
      <c r="K1133" s="247"/>
      <c r="L1133" s="252"/>
      <c r="M1133" s="253"/>
      <c r="N1133" s="254"/>
      <c r="O1133" s="254"/>
      <c r="P1133" s="254"/>
      <c r="Q1133" s="254"/>
      <c r="R1133" s="254"/>
      <c r="S1133" s="254"/>
      <c r="T1133" s="255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56" t="s">
        <v>272</v>
      </c>
      <c r="AU1133" s="256" t="s">
        <v>84</v>
      </c>
      <c r="AV1133" s="14" t="s">
        <v>84</v>
      </c>
      <c r="AW1133" s="14" t="s">
        <v>4</v>
      </c>
      <c r="AX1133" s="14" t="s">
        <v>82</v>
      </c>
      <c r="AY1133" s="256" t="s">
        <v>262</v>
      </c>
    </row>
    <row r="1134" s="2" customFormat="1" ht="24.15" customHeight="1">
      <c r="A1134" s="40"/>
      <c r="B1134" s="41"/>
      <c r="C1134" s="217" t="s">
        <v>1104</v>
      </c>
      <c r="D1134" s="217" t="s">
        <v>264</v>
      </c>
      <c r="E1134" s="218" t="s">
        <v>1105</v>
      </c>
      <c r="F1134" s="219" t="s">
        <v>1106</v>
      </c>
      <c r="G1134" s="220" t="s">
        <v>116</v>
      </c>
      <c r="H1134" s="221">
        <v>115.15000000000001</v>
      </c>
      <c r="I1134" s="222"/>
      <c r="J1134" s="223">
        <f>ROUND(I1134*H1134,2)</f>
        <v>0</v>
      </c>
      <c r="K1134" s="219" t="s">
        <v>267</v>
      </c>
      <c r="L1134" s="46"/>
      <c r="M1134" s="224" t="s">
        <v>19</v>
      </c>
      <c r="N1134" s="225" t="s">
        <v>46</v>
      </c>
      <c r="O1134" s="86"/>
      <c r="P1134" s="226">
        <f>O1134*H1134</f>
        <v>0</v>
      </c>
      <c r="Q1134" s="226">
        <v>0</v>
      </c>
      <c r="R1134" s="226">
        <f>Q1134*H1134</f>
        <v>0</v>
      </c>
      <c r="S1134" s="226">
        <v>0</v>
      </c>
      <c r="T1134" s="227">
        <f>S1134*H1134</f>
        <v>0</v>
      </c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R1134" s="228" t="s">
        <v>367</v>
      </c>
      <c r="AT1134" s="228" t="s">
        <v>264</v>
      </c>
      <c r="AU1134" s="228" t="s">
        <v>84</v>
      </c>
      <c r="AY1134" s="19" t="s">
        <v>262</v>
      </c>
      <c r="BE1134" s="229">
        <f>IF(N1134="základní",J1134,0)</f>
        <v>0</v>
      </c>
      <c r="BF1134" s="229">
        <f>IF(N1134="snížená",J1134,0)</f>
        <v>0</v>
      </c>
      <c r="BG1134" s="229">
        <f>IF(N1134="zákl. přenesená",J1134,0)</f>
        <v>0</v>
      </c>
      <c r="BH1134" s="229">
        <f>IF(N1134="sníž. přenesená",J1134,0)</f>
        <v>0</v>
      </c>
      <c r="BI1134" s="229">
        <f>IF(N1134="nulová",J1134,0)</f>
        <v>0</v>
      </c>
      <c r="BJ1134" s="19" t="s">
        <v>82</v>
      </c>
      <c r="BK1134" s="229">
        <f>ROUND(I1134*H1134,2)</f>
        <v>0</v>
      </c>
      <c r="BL1134" s="19" t="s">
        <v>367</v>
      </c>
      <c r="BM1134" s="228" t="s">
        <v>1107</v>
      </c>
    </row>
    <row r="1135" s="2" customFormat="1">
      <c r="A1135" s="40"/>
      <c r="B1135" s="41"/>
      <c r="C1135" s="42"/>
      <c r="D1135" s="230" t="s">
        <v>270</v>
      </c>
      <c r="E1135" s="42"/>
      <c r="F1135" s="231" t="s">
        <v>1108</v>
      </c>
      <c r="G1135" s="42"/>
      <c r="H1135" s="42"/>
      <c r="I1135" s="232"/>
      <c r="J1135" s="42"/>
      <c r="K1135" s="42"/>
      <c r="L1135" s="46"/>
      <c r="M1135" s="233"/>
      <c r="N1135" s="234"/>
      <c r="O1135" s="86"/>
      <c r="P1135" s="86"/>
      <c r="Q1135" s="86"/>
      <c r="R1135" s="86"/>
      <c r="S1135" s="86"/>
      <c r="T1135" s="87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T1135" s="19" t="s">
        <v>270</v>
      </c>
      <c r="AU1135" s="19" t="s">
        <v>84</v>
      </c>
    </row>
    <row r="1136" s="13" customFormat="1">
      <c r="A1136" s="13"/>
      <c r="B1136" s="235"/>
      <c r="C1136" s="236"/>
      <c r="D1136" s="237" t="s">
        <v>272</v>
      </c>
      <c r="E1136" s="238" t="s">
        <v>19</v>
      </c>
      <c r="F1136" s="239" t="s">
        <v>273</v>
      </c>
      <c r="G1136" s="236"/>
      <c r="H1136" s="238" t="s">
        <v>19</v>
      </c>
      <c r="I1136" s="240"/>
      <c r="J1136" s="236"/>
      <c r="K1136" s="236"/>
      <c r="L1136" s="241"/>
      <c r="M1136" s="242"/>
      <c r="N1136" s="243"/>
      <c r="O1136" s="243"/>
      <c r="P1136" s="243"/>
      <c r="Q1136" s="243"/>
      <c r="R1136" s="243"/>
      <c r="S1136" s="243"/>
      <c r="T1136" s="244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T1136" s="245" t="s">
        <v>272</v>
      </c>
      <c r="AU1136" s="245" t="s">
        <v>84</v>
      </c>
      <c r="AV1136" s="13" t="s">
        <v>82</v>
      </c>
      <c r="AW1136" s="13" t="s">
        <v>34</v>
      </c>
      <c r="AX1136" s="13" t="s">
        <v>75</v>
      </c>
      <c r="AY1136" s="245" t="s">
        <v>262</v>
      </c>
    </row>
    <row r="1137" s="13" customFormat="1">
      <c r="A1137" s="13"/>
      <c r="B1137" s="235"/>
      <c r="C1137" s="236"/>
      <c r="D1137" s="237" t="s">
        <v>272</v>
      </c>
      <c r="E1137" s="238" t="s">
        <v>19</v>
      </c>
      <c r="F1137" s="239" t="s">
        <v>1095</v>
      </c>
      <c r="G1137" s="236"/>
      <c r="H1137" s="238" t="s">
        <v>19</v>
      </c>
      <c r="I1137" s="240"/>
      <c r="J1137" s="236"/>
      <c r="K1137" s="236"/>
      <c r="L1137" s="241"/>
      <c r="M1137" s="242"/>
      <c r="N1137" s="243"/>
      <c r="O1137" s="243"/>
      <c r="P1137" s="243"/>
      <c r="Q1137" s="243"/>
      <c r="R1137" s="243"/>
      <c r="S1137" s="243"/>
      <c r="T1137" s="244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T1137" s="245" t="s">
        <v>272</v>
      </c>
      <c r="AU1137" s="245" t="s">
        <v>84</v>
      </c>
      <c r="AV1137" s="13" t="s">
        <v>82</v>
      </c>
      <c r="AW1137" s="13" t="s">
        <v>34</v>
      </c>
      <c r="AX1137" s="13" t="s">
        <v>75</v>
      </c>
      <c r="AY1137" s="245" t="s">
        <v>262</v>
      </c>
    </row>
    <row r="1138" s="13" customFormat="1">
      <c r="A1138" s="13"/>
      <c r="B1138" s="235"/>
      <c r="C1138" s="236"/>
      <c r="D1138" s="237" t="s">
        <v>272</v>
      </c>
      <c r="E1138" s="238" t="s">
        <v>19</v>
      </c>
      <c r="F1138" s="239" t="s">
        <v>743</v>
      </c>
      <c r="G1138" s="236"/>
      <c r="H1138" s="238" t="s">
        <v>19</v>
      </c>
      <c r="I1138" s="240"/>
      <c r="J1138" s="236"/>
      <c r="K1138" s="236"/>
      <c r="L1138" s="241"/>
      <c r="M1138" s="242"/>
      <c r="N1138" s="243"/>
      <c r="O1138" s="243"/>
      <c r="P1138" s="243"/>
      <c r="Q1138" s="243"/>
      <c r="R1138" s="243"/>
      <c r="S1138" s="243"/>
      <c r="T1138" s="244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T1138" s="245" t="s">
        <v>272</v>
      </c>
      <c r="AU1138" s="245" t="s">
        <v>84</v>
      </c>
      <c r="AV1138" s="13" t="s">
        <v>82</v>
      </c>
      <c r="AW1138" s="13" t="s">
        <v>34</v>
      </c>
      <c r="AX1138" s="13" t="s">
        <v>75</v>
      </c>
      <c r="AY1138" s="245" t="s">
        <v>262</v>
      </c>
    </row>
    <row r="1139" s="13" customFormat="1">
      <c r="A1139" s="13"/>
      <c r="B1139" s="235"/>
      <c r="C1139" s="236"/>
      <c r="D1139" s="237" t="s">
        <v>272</v>
      </c>
      <c r="E1139" s="238" t="s">
        <v>19</v>
      </c>
      <c r="F1139" s="239" t="s">
        <v>334</v>
      </c>
      <c r="G1139" s="236"/>
      <c r="H1139" s="238" t="s">
        <v>19</v>
      </c>
      <c r="I1139" s="240"/>
      <c r="J1139" s="236"/>
      <c r="K1139" s="236"/>
      <c r="L1139" s="241"/>
      <c r="M1139" s="242"/>
      <c r="N1139" s="243"/>
      <c r="O1139" s="243"/>
      <c r="P1139" s="243"/>
      <c r="Q1139" s="243"/>
      <c r="R1139" s="243"/>
      <c r="S1139" s="243"/>
      <c r="T1139" s="244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T1139" s="245" t="s">
        <v>272</v>
      </c>
      <c r="AU1139" s="245" t="s">
        <v>84</v>
      </c>
      <c r="AV1139" s="13" t="s">
        <v>82</v>
      </c>
      <c r="AW1139" s="13" t="s">
        <v>34</v>
      </c>
      <c r="AX1139" s="13" t="s">
        <v>75</v>
      </c>
      <c r="AY1139" s="245" t="s">
        <v>262</v>
      </c>
    </row>
    <row r="1140" s="13" customFormat="1">
      <c r="A1140" s="13"/>
      <c r="B1140" s="235"/>
      <c r="C1140" s="236"/>
      <c r="D1140" s="237" t="s">
        <v>272</v>
      </c>
      <c r="E1140" s="238" t="s">
        <v>19</v>
      </c>
      <c r="F1140" s="239" t="s">
        <v>744</v>
      </c>
      <c r="G1140" s="236"/>
      <c r="H1140" s="238" t="s">
        <v>19</v>
      </c>
      <c r="I1140" s="240"/>
      <c r="J1140" s="236"/>
      <c r="K1140" s="236"/>
      <c r="L1140" s="241"/>
      <c r="M1140" s="242"/>
      <c r="N1140" s="243"/>
      <c r="O1140" s="243"/>
      <c r="P1140" s="243"/>
      <c r="Q1140" s="243"/>
      <c r="R1140" s="243"/>
      <c r="S1140" s="243"/>
      <c r="T1140" s="244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T1140" s="245" t="s">
        <v>272</v>
      </c>
      <c r="AU1140" s="245" t="s">
        <v>84</v>
      </c>
      <c r="AV1140" s="13" t="s">
        <v>82</v>
      </c>
      <c r="AW1140" s="13" t="s">
        <v>34</v>
      </c>
      <c r="AX1140" s="13" t="s">
        <v>75</v>
      </c>
      <c r="AY1140" s="245" t="s">
        <v>262</v>
      </c>
    </row>
    <row r="1141" s="13" customFormat="1">
      <c r="A1141" s="13"/>
      <c r="B1141" s="235"/>
      <c r="C1141" s="236"/>
      <c r="D1141" s="237" t="s">
        <v>272</v>
      </c>
      <c r="E1141" s="238" t="s">
        <v>19</v>
      </c>
      <c r="F1141" s="239" t="s">
        <v>404</v>
      </c>
      <c r="G1141" s="236"/>
      <c r="H1141" s="238" t="s">
        <v>19</v>
      </c>
      <c r="I1141" s="240"/>
      <c r="J1141" s="236"/>
      <c r="K1141" s="236"/>
      <c r="L1141" s="241"/>
      <c r="M1141" s="242"/>
      <c r="N1141" s="243"/>
      <c r="O1141" s="243"/>
      <c r="P1141" s="243"/>
      <c r="Q1141" s="243"/>
      <c r="R1141" s="243"/>
      <c r="S1141" s="243"/>
      <c r="T1141" s="244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T1141" s="245" t="s">
        <v>272</v>
      </c>
      <c r="AU1141" s="245" t="s">
        <v>84</v>
      </c>
      <c r="AV1141" s="13" t="s">
        <v>82</v>
      </c>
      <c r="AW1141" s="13" t="s">
        <v>34</v>
      </c>
      <c r="AX1141" s="13" t="s">
        <v>75</v>
      </c>
      <c r="AY1141" s="245" t="s">
        <v>262</v>
      </c>
    </row>
    <row r="1142" s="14" customFormat="1">
      <c r="A1142" s="14"/>
      <c r="B1142" s="246"/>
      <c r="C1142" s="247"/>
      <c r="D1142" s="237" t="s">
        <v>272</v>
      </c>
      <c r="E1142" s="248" t="s">
        <v>19</v>
      </c>
      <c r="F1142" s="249" t="s">
        <v>506</v>
      </c>
      <c r="G1142" s="247"/>
      <c r="H1142" s="250">
        <v>6.3700000000000001</v>
      </c>
      <c r="I1142" s="251"/>
      <c r="J1142" s="247"/>
      <c r="K1142" s="247"/>
      <c r="L1142" s="252"/>
      <c r="M1142" s="253"/>
      <c r="N1142" s="254"/>
      <c r="O1142" s="254"/>
      <c r="P1142" s="254"/>
      <c r="Q1142" s="254"/>
      <c r="R1142" s="254"/>
      <c r="S1142" s="254"/>
      <c r="T1142" s="255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T1142" s="256" t="s">
        <v>272</v>
      </c>
      <c r="AU1142" s="256" t="s">
        <v>84</v>
      </c>
      <c r="AV1142" s="14" t="s">
        <v>84</v>
      </c>
      <c r="AW1142" s="14" t="s">
        <v>34</v>
      </c>
      <c r="AX1142" s="14" t="s">
        <v>75</v>
      </c>
      <c r="AY1142" s="256" t="s">
        <v>262</v>
      </c>
    </row>
    <row r="1143" s="14" customFormat="1">
      <c r="A1143" s="14"/>
      <c r="B1143" s="246"/>
      <c r="C1143" s="247"/>
      <c r="D1143" s="237" t="s">
        <v>272</v>
      </c>
      <c r="E1143" s="248" t="s">
        <v>19</v>
      </c>
      <c r="F1143" s="249" t="s">
        <v>507</v>
      </c>
      <c r="G1143" s="247"/>
      <c r="H1143" s="250">
        <v>1.98</v>
      </c>
      <c r="I1143" s="251"/>
      <c r="J1143" s="247"/>
      <c r="K1143" s="247"/>
      <c r="L1143" s="252"/>
      <c r="M1143" s="253"/>
      <c r="N1143" s="254"/>
      <c r="O1143" s="254"/>
      <c r="P1143" s="254"/>
      <c r="Q1143" s="254"/>
      <c r="R1143" s="254"/>
      <c r="S1143" s="254"/>
      <c r="T1143" s="255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56" t="s">
        <v>272</v>
      </c>
      <c r="AU1143" s="256" t="s">
        <v>84</v>
      </c>
      <c r="AV1143" s="14" t="s">
        <v>84</v>
      </c>
      <c r="AW1143" s="14" t="s">
        <v>34</v>
      </c>
      <c r="AX1143" s="14" t="s">
        <v>75</v>
      </c>
      <c r="AY1143" s="256" t="s">
        <v>262</v>
      </c>
    </row>
    <row r="1144" s="14" customFormat="1">
      <c r="A1144" s="14"/>
      <c r="B1144" s="246"/>
      <c r="C1144" s="247"/>
      <c r="D1144" s="237" t="s">
        <v>272</v>
      </c>
      <c r="E1144" s="248" t="s">
        <v>19</v>
      </c>
      <c r="F1144" s="249" t="s">
        <v>508</v>
      </c>
      <c r="G1144" s="247"/>
      <c r="H1144" s="250">
        <v>4.6600000000000001</v>
      </c>
      <c r="I1144" s="251"/>
      <c r="J1144" s="247"/>
      <c r="K1144" s="247"/>
      <c r="L1144" s="252"/>
      <c r="M1144" s="253"/>
      <c r="N1144" s="254"/>
      <c r="O1144" s="254"/>
      <c r="P1144" s="254"/>
      <c r="Q1144" s="254"/>
      <c r="R1144" s="254"/>
      <c r="S1144" s="254"/>
      <c r="T1144" s="255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56" t="s">
        <v>272</v>
      </c>
      <c r="AU1144" s="256" t="s">
        <v>84</v>
      </c>
      <c r="AV1144" s="14" t="s">
        <v>84</v>
      </c>
      <c r="AW1144" s="14" t="s">
        <v>34</v>
      </c>
      <c r="AX1144" s="14" t="s">
        <v>75</v>
      </c>
      <c r="AY1144" s="256" t="s">
        <v>262</v>
      </c>
    </row>
    <row r="1145" s="14" customFormat="1">
      <c r="A1145" s="14"/>
      <c r="B1145" s="246"/>
      <c r="C1145" s="247"/>
      <c r="D1145" s="237" t="s">
        <v>272</v>
      </c>
      <c r="E1145" s="248" t="s">
        <v>19</v>
      </c>
      <c r="F1145" s="249" t="s">
        <v>509</v>
      </c>
      <c r="G1145" s="247"/>
      <c r="H1145" s="250">
        <v>1.8899999999999999</v>
      </c>
      <c r="I1145" s="251"/>
      <c r="J1145" s="247"/>
      <c r="K1145" s="247"/>
      <c r="L1145" s="252"/>
      <c r="M1145" s="253"/>
      <c r="N1145" s="254"/>
      <c r="O1145" s="254"/>
      <c r="P1145" s="254"/>
      <c r="Q1145" s="254"/>
      <c r="R1145" s="254"/>
      <c r="S1145" s="254"/>
      <c r="T1145" s="255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56" t="s">
        <v>272</v>
      </c>
      <c r="AU1145" s="256" t="s">
        <v>84</v>
      </c>
      <c r="AV1145" s="14" t="s">
        <v>84</v>
      </c>
      <c r="AW1145" s="14" t="s">
        <v>34</v>
      </c>
      <c r="AX1145" s="14" t="s">
        <v>75</v>
      </c>
      <c r="AY1145" s="256" t="s">
        <v>262</v>
      </c>
    </row>
    <row r="1146" s="14" customFormat="1">
      <c r="A1146" s="14"/>
      <c r="B1146" s="246"/>
      <c r="C1146" s="247"/>
      <c r="D1146" s="237" t="s">
        <v>272</v>
      </c>
      <c r="E1146" s="248" t="s">
        <v>19</v>
      </c>
      <c r="F1146" s="249" t="s">
        <v>510</v>
      </c>
      <c r="G1146" s="247"/>
      <c r="H1146" s="250">
        <v>2.8799999999999999</v>
      </c>
      <c r="I1146" s="251"/>
      <c r="J1146" s="247"/>
      <c r="K1146" s="247"/>
      <c r="L1146" s="252"/>
      <c r="M1146" s="253"/>
      <c r="N1146" s="254"/>
      <c r="O1146" s="254"/>
      <c r="P1146" s="254"/>
      <c r="Q1146" s="254"/>
      <c r="R1146" s="254"/>
      <c r="S1146" s="254"/>
      <c r="T1146" s="255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T1146" s="256" t="s">
        <v>272</v>
      </c>
      <c r="AU1146" s="256" t="s">
        <v>84</v>
      </c>
      <c r="AV1146" s="14" t="s">
        <v>84</v>
      </c>
      <c r="AW1146" s="14" t="s">
        <v>34</v>
      </c>
      <c r="AX1146" s="14" t="s">
        <v>75</v>
      </c>
      <c r="AY1146" s="256" t="s">
        <v>262</v>
      </c>
    </row>
    <row r="1147" s="14" customFormat="1">
      <c r="A1147" s="14"/>
      <c r="B1147" s="246"/>
      <c r="C1147" s="247"/>
      <c r="D1147" s="237" t="s">
        <v>272</v>
      </c>
      <c r="E1147" s="248" t="s">
        <v>19</v>
      </c>
      <c r="F1147" s="249" t="s">
        <v>511</v>
      </c>
      <c r="G1147" s="247"/>
      <c r="H1147" s="250">
        <v>3.3199999999999998</v>
      </c>
      <c r="I1147" s="251"/>
      <c r="J1147" s="247"/>
      <c r="K1147" s="247"/>
      <c r="L1147" s="252"/>
      <c r="M1147" s="253"/>
      <c r="N1147" s="254"/>
      <c r="O1147" s="254"/>
      <c r="P1147" s="254"/>
      <c r="Q1147" s="254"/>
      <c r="R1147" s="254"/>
      <c r="S1147" s="254"/>
      <c r="T1147" s="255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T1147" s="256" t="s">
        <v>272</v>
      </c>
      <c r="AU1147" s="256" t="s">
        <v>84</v>
      </c>
      <c r="AV1147" s="14" t="s">
        <v>84</v>
      </c>
      <c r="AW1147" s="14" t="s">
        <v>34</v>
      </c>
      <c r="AX1147" s="14" t="s">
        <v>75</v>
      </c>
      <c r="AY1147" s="256" t="s">
        <v>262</v>
      </c>
    </row>
    <row r="1148" s="14" customFormat="1">
      <c r="A1148" s="14"/>
      <c r="B1148" s="246"/>
      <c r="C1148" s="247"/>
      <c r="D1148" s="237" t="s">
        <v>272</v>
      </c>
      <c r="E1148" s="248" t="s">
        <v>19</v>
      </c>
      <c r="F1148" s="249" t="s">
        <v>512</v>
      </c>
      <c r="G1148" s="247"/>
      <c r="H1148" s="250">
        <v>4.6600000000000001</v>
      </c>
      <c r="I1148" s="251"/>
      <c r="J1148" s="247"/>
      <c r="K1148" s="247"/>
      <c r="L1148" s="252"/>
      <c r="M1148" s="253"/>
      <c r="N1148" s="254"/>
      <c r="O1148" s="254"/>
      <c r="P1148" s="254"/>
      <c r="Q1148" s="254"/>
      <c r="R1148" s="254"/>
      <c r="S1148" s="254"/>
      <c r="T1148" s="255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T1148" s="256" t="s">
        <v>272</v>
      </c>
      <c r="AU1148" s="256" t="s">
        <v>84</v>
      </c>
      <c r="AV1148" s="14" t="s">
        <v>84</v>
      </c>
      <c r="AW1148" s="14" t="s">
        <v>34</v>
      </c>
      <c r="AX1148" s="14" t="s">
        <v>75</v>
      </c>
      <c r="AY1148" s="256" t="s">
        <v>262</v>
      </c>
    </row>
    <row r="1149" s="14" customFormat="1">
      <c r="A1149" s="14"/>
      <c r="B1149" s="246"/>
      <c r="C1149" s="247"/>
      <c r="D1149" s="237" t="s">
        <v>272</v>
      </c>
      <c r="E1149" s="248" t="s">
        <v>19</v>
      </c>
      <c r="F1149" s="249" t="s">
        <v>513</v>
      </c>
      <c r="G1149" s="247"/>
      <c r="H1149" s="250">
        <v>67.859999999999999</v>
      </c>
      <c r="I1149" s="251"/>
      <c r="J1149" s="247"/>
      <c r="K1149" s="247"/>
      <c r="L1149" s="252"/>
      <c r="M1149" s="253"/>
      <c r="N1149" s="254"/>
      <c r="O1149" s="254"/>
      <c r="P1149" s="254"/>
      <c r="Q1149" s="254"/>
      <c r="R1149" s="254"/>
      <c r="S1149" s="254"/>
      <c r="T1149" s="255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T1149" s="256" t="s">
        <v>272</v>
      </c>
      <c r="AU1149" s="256" t="s">
        <v>84</v>
      </c>
      <c r="AV1149" s="14" t="s">
        <v>84</v>
      </c>
      <c r="AW1149" s="14" t="s">
        <v>34</v>
      </c>
      <c r="AX1149" s="14" t="s">
        <v>75</v>
      </c>
      <c r="AY1149" s="256" t="s">
        <v>262</v>
      </c>
    </row>
    <row r="1150" s="14" customFormat="1">
      <c r="A1150" s="14"/>
      <c r="B1150" s="246"/>
      <c r="C1150" s="247"/>
      <c r="D1150" s="237" t="s">
        <v>272</v>
      </c>
      <c r="E1150" s="248" t="s">
        <v>19</v>
      </c>
      <c r="F1150" s="249" t="s">
        <v>514</v>
      </c>
      <c r="G1150" s="247"/>
      <c r="H1150" s="250">
        <v>8.5800000000000001</v>
      </c>
      <c r="I1150" s="251"/>
      <c r="J1150" s="247"/>
      <c r="K1150" s="247"/>
      <c r="L1150" s="252"/>
      <c r="M1150" s="253"/>
      <c r="N1150" s="254"/>
      <c r="O1150" s="254"/>
      <c r="P1150" s="254"/>
      <c r="Q1150" s="254"/>
      <c r="R1150" s="254"/>
      <c r="S1150" s="254"/>
      <c r="T1150" s="255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T1150" s="256" t="s">
        <v>272</v>
      </c>
      <c r="AU1150" s="256" t="s">
        <v>84</v>
      </c>
      <c r="AV1150" s="14" t="s">
        <v>84</v>
      </c>
      <c r="AW1150" s="14" t="s">
        <v>34</v>
      </c>
      <c r="AX1150" s="14" t="s">
        <v>75</v>
      </c>
      <c r="AY1150" s="256" t="s">
        <v>262</v>
      </c>
    </row>
    <row r="1151" s="13" customFormat="1">
      <c r="A1151" s="13"/>
      <c r="B1151" s="235"/>
      <c r="C1151" s="236"/>
      <c r="D1151" s="237" t="s">
        <v>272</v>
      </c>
      <c r="E1151" s="238" t="s">
        <v>19</v>
      </c>
      <c r="F1151" s="239" t="s">
        <v>720</v>
      </c>
      <c r="G1151" s="236"/>
      <c r="H1151" s="238" t="s">
        <v>19</v>
      </c>
      <c r="I1151" s="240"/>
      <c r="J1151" s="236"/>
      <c r="K1151" s="236"/>
      <c r="L1151" s="241"/>
      <c r="M1151" s="242"/>
      <c r="N1151" s="243"/>
      <c r="O1151" s="243"/>
      <c r="P1151" s="243"/>
      <c r="Q1151" s="243"/>
      <c r="R1151" s="243"/>
      <c r="S1151" s="243"/>
      <c r="T1151" s="244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T1151" s="245" t="s">
        <v>272</v>
      </c>
      <c r="AU1151" s="245" t="s">
        <v>84</v>
      </c>
      <c r="AV1151" s="13" t="s">
        <v>82</v>
      </c>
      <c r="AW1151" s="13" t="s">
        <v>34</v>
      </c>
      <c r="AX1151" s="13" t="s">
        <v>75</v>
      </c>
      <c r="AY1151" s="245" t="s">
        <v>262</v>
      </c>
    </row>
    <row r="1152" s="14" customFormat="1">
      <c r="A1152" s="14"/>
      <c r="B1152" s="246"/>
      <c r="C1152" s="247"/>
      <c r="D1152" s="237" t="s">
        <v>272</v>
      </c>
      <c r="E1152" s="248" t="s">
        <v>19</v>
      </c>
      <c r="F1152" s="249" t="s">
        <v>755</v>
      </c>
      <c r="G1152" s="247"/>
      <c r="H1152" s="250">
        <v>12.949999999999999</v>
      </c>
      <c r="I1152" s="251"/>
      <c r="J1152" s="247"/>
      <c r="K1152" s="247"/>
      <c r="L1152" s="252"/>
      <c r="M1152" s="253"/>
      <c r="N1152" s="254"/>
      <c r="O1152" s="254"/>
      <c r="P1152" s="254"/>
      <c r="Q1152" s="254"/>
      <c r="R1152" s="254"/>
      <c r="S1152" s="254"/>
      <c r="T1152" s="255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T1152" s="256" t="s">
        <v>272</v>
      </c>
      <c r="AU1152" s="256" t="s">
        <v>84</v>
      </c>
      <c r="AV1152" s="14" t="s">
        <v>84</v>
      </c>
      <c r="AW1152" s="14" t="s">
        <v>34</v>
      </c>
      <c r="AX1152" s="14" t="s">
        <v>75</v>
      </c>
      <c r="AY1152" s="256" t="s">
        <v>262</v>
      </c>
    </row>
    <row r="1153" s="16" customFormat="1">
      <c r="A1153" s="16"/>
      <c r="B1153" s="278"/>
      <c r="C1153" s="279"/>
      <c r="D1153" s="237" t="s">
        <v>272</v>
      </c>
      <c r="E1153" s="280" t="s">
        <v>114</v>
      </c>
      <c r="F1153" s="281" t="s">
        <v>419</v>
      </c>
      <c r="G1153" s="279"/>
      <c r="H1153" s="282">
        <v>115.15000000000001</v>
      </c>
      <c r="I1153" s="283"/>
      <c r="J1153" s="279"/>
      <c r="K1153" s="279"/>
      <c r="L1153" s="284"/>
      <c r="M1153" s="285"/>
      <c r="N1153" s="286"/>
      <c r="O1153" s="286"/>
      <c r="P1153" s="286"/>
      <c r="Q1153" s="286"/>
      <c r="R1153" s="286"/>
      <c r="S1153" s="286"/>
      <c r="T1153" s="287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T1153" s="288" t="s">
        <v>272</v>
      </c>
      <c r="AU1153" s="288" t="s">
        <v>84</v>
      </c>
      <c r="AV1153" s="16" t="s">
        <v>95</v>
      </c>
      <c r="AW1153" s="16" t="s">
        <v>34</v>
      </c>
      <c r="AX1153" s="16" t="s">
        <v>75</v>
      </c>
      <c r="AY1153" s="288" t="s">
        <v>262</v>
      </c>
    </row>
    <row r="1154" s="15" customFormat="1">
      <c r="A1154" s="15"/>
      <c r="B1154" s="257"/>
      <c r="C1154" s="258"/>
      <c r="D1154" s="237" t="s">
        <v>272</v>
      </c>
      <c r="E1154" s="259" t="s">
        <v>19</v>
      </c>
      <c r="F1154" s="260" t="s">
        <v>278</v>
      </c>
      <c r="G1154" s="258"/>
      <c r="H1154" s="261">
        <v>115.15000000000001</v>
      </c>
      <c r="I1154" s="262"/>
      <c r="J1154" s="258"/>
      <c r="K1154" s="258"/>
      <c r="L1154" s="263"/>
      <c r="M1154" s="264"/>
      <c r="N1154" s="265"/>
      <c r="O1154" s="265"/>
      <c r="P1154" s="265"/>
      <c r="Q1154" s="265"/>
      <c r="R1154" s="265"/>
      <c r="S1154" s="265"/>
      <c r="T1154" s="266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T1154" s="267" t="s">
        <v>272</v>
      </c>
      <c r="AU1154" s="267" t="s">
        <v>84</v>
      </c>
      <c r="AV1154" s="15" t="s">
        <v>268</v>
      </c>
      <c r="AW1154" s="15" t="s">
        <v>34</v>
      </c>
      <c r="AX1154" s="15" t="s">
        <v>82</v>
      </c>
      <c r="AY1154" s="267" t="s">
        <v>262</v>
      </c>
    </row>
    <row r="1155" s="2" customFormat="1" ht="16.5" customHeight="1">
      <c r="A1155" s="40"/>
      <c r="B1155" s="41"/>
      <c r="C1155" s="268" t="s">
        <v>1109</v>
      </c>
      <c r="D1155" s="268" t="s">
        <v>315</v>
      </c>
      <c r="E1155" s="269" t="s">
        <v>1110</v>
      </c>
      <c r="F1155" s="270" t="s">
        <v>1111</v>
      </c>
      <c r="G1155" s="271" t="s">
        <v>116</v>
      </c>
      <c r="H1155" s="272">
        <v>120.908</v>
      </c>
      <c r="I1155" s="273"/>
      <c r="J1155" s="274">
        <f>ROUND(I1155*H1155,2)</f>
        <v>0</v>
      </c>
      <c r="K1155" s="270" t="s">
        <v>267</v>
      </c>
      <c r="L1155" s="275"/>
      <c r="M1155" s="276" t="s">
        <v>19</v>
      </c>
      <c r="N1155" s="277" t="s">
        <v>46</v>
      </c>
      <c r="O1155" s="86"/>
      <c r="P1155" s="226">
        <f>O1155*H1155</f>
        <v>0</v>
      </c>
      <c r="Q1155" s="226">
        <v>0.0023999999999999998</v>
      </c>
      <c r="R1155" s="226">
        <f>Q1155*H1155</f>
        <v>0.29017919999999997</v>
      </c>
      <c r="S1155" s="226">
        <v>0</v>
      </c>
      <c r="T1155" s="227">
        <f>S1155*H1155</f>
        <v>0</v>
      </c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R1155" s="228" t="s">
        <v>477</v>
      </c>
      <c r="AT1155" s="228" t="s">
        <v>315</v>
      </c>
      <c r="AU1155" s="228" t="s">
        <v>84</v>
      </c>
      <c r="AY1155" s="19" t="s">
        <v>262</v>
      </c>
      <c r="BE1155" s="229">
        <f>IF(N1155="základní",J1155,0)</f>
        <v>0</v>
      </c>
      <c r="BF1155" s="229">
        <f>IF(N1155="snížená",J1155,0)</f>
        <v>0</v>
      </c>
      <c r="BG1155" s="229">
        <f>IF(N1155="zákl. přenesená",J1155,0)</f>
        <v>0</v>
      </c>
      <c r="BH1155" s="229">
        <f>IF(N1155="sníž. přenesená",J1155,0)</f>
        <v>0</v>
      </c>
      <c r="BI1155" s="229">
        <f>IF(N1155="nulová",J1155,0)</f>
        <v>0</v>
      </c>
      <c r="BJ1155" s="19" t="s">
        <v>82</v>
      </c>
      <c r="BK1155" s="229">
        <f>ROUND(I1155*H1155,2)</f>
        <v>0</v>
      </c>
      <c r="BL1155" s="19" t="s">
        <v>367</v>
      </c>
      <c r="BM1155" s="228" t="s">
        <v>1112</v>
      </c>
    </row>
    <row r="1156" s="2" customFormat="1">
      <c r="A1156" s="40"/>
      <c r="B1156" s="41"/>
      <c r="C1156" s="42"/>
      <c r="D1156" s="230" t="s">
        <v>270</v>
      </c>
      <c r="E1156" s="42"/>
      <c r="F1156" s="231" t="s">
        <v>1113</v>
      </c>
      <c r="G1156" s="42"/>
      <c r="H1156" s="42"/>
      <c r="I1156" s="232"/>
      <c r="J1156" s="42"/>
      <c r="K1156" s="42"/>
      <c r="L1156" s="46"/>
      <c r="M1156" s="233"/>
      <c r="N1156" s="234"/>
      <c r="O1156" s="86"/>
      <c r="P1156" s="86"/>
      <c r="Q1156" s="86"/>
      <c r="R1156" s="86"/>
      <c r="S1156" s="86"/>
      <c r="T1156" s="87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T1156" s="19" t="s">
        <v>270</v>
      </c>
      <c r="AU1156" s="19" t="s">
        <v>84</v>
      </c>
    </row>
    <row r="1157" s="14" customFormat="1">
      <c r="A1157" s="14"/>
      <c r="B1157" s="246"/>
      <c r="C1157" s="247"/>
      <c r="D1157" s="237" t="s">
        <v>272</v>
      </c>
      <c r="E1157" s="248" t="s">
        <v>19</v>
      </c>
      <c r="F1157" s="249" t="s">
        <v>114</v>
      </c>
      <c r="G1157" s="247"/>
      <c r="H1157" s="250">
        <v>115.15000000000001</v>
      </c>
      <c r="I1157" s="251"/>
      <c r="J1157" s="247"/>
      <c r="K1157" s="247"/>
      <c r="L1157" s="252"/>
      <c r="M1157" s="253"/>
      <c r="N1157" s="254"/>
      <c r="O1157" s="254"/>
      <c r="P1157" s="254"/>
      <c r="Q1157" s="254"/>
      <c r="R1157" s="254"/>
      <c r="S1157" s="254"/>
      <c r="T1157" s="255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T1157" s="256" t="s">
        <v>272</v>
      </c>
      <c r="AU1157" s="256" t="s">
        <v>84</v>
      </c>
      <c r="AV1157" s="14" t="s">
        <v>84</v>
      </c>
      <c r="AW1157" s="14" t="s">
        <v>34</v>
      </c>
      <c r="AX1157" s="14" t="s">
        <v>75</v>
      </c>
      <c r="AY1157" s="256" t="s">
        <v>262</v>
      </c>
    </row>
    <row r="1158" s="15" customFormat="1">
      <c r="A1158" s="15"/>
      <c r="B1158" s="257"/>
      <c r="C1158" s="258"/>
      <c r="D1158" s="237" t="s">
        <v>272</v>
      </c>
      <c r="E1158" s="259" t="s">
        <v>19</v>
      </c>
      <c r="F1158" s="260" t="s">
        <v>278</v>
      </c>
      <c r="G1158" s="258"/>
      <c r="H1158" s="261">
        <v>115.15000000000001</v>
      </c>
      <c r="I1158" s="262"/>
      <c r="J1158" s="258"/>
      <c r="K1158" s="258"/>
      <c r="L1158" s="263"/>
      <c r="M1158" s="264"/>
      <c r="N1158" s="265"/>
      <c r="O1158" s="265"/>
      <c r="P1158" s="265"/>
      <c r="Q1158" s="265"/>
      <c r="R1158" s="265"/>
      <c r="S1158" s="265"/>
      <c r="T1158" s="266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T1158" s="267" t="s">
        <v>272</v>
      </c>
      <c r="AU1158" s="267" t="s">
        <v>84</v>
      </c>
      <c r="AV1158" s="15" t="s">
        <v>268</v>
      </c>
      <c r="AW1158" s="15" t="s">
        <v>34</v>
      </c>
      <c r="AX1158" s="15" t="s">
        <v>82</v>
      </c>
      <c r="AY1158" s="267" t="s">
        <v>262</v>
      </c>
    </row>
    <row r="1159" s="14" customFormat="1">
      <c r="A1159" s="14"/>
      <c r="B1159" s="246"/>
      <c r="C1159" s="247"/>
      <c r="D1159" s="237" t="s">
        <v>272</v>
      </c>
      <c r="E1159" s="247"/>
      <c r="F1159" s="249" t="s">
        <v>1114</v>
      </c>
      <c r="G1159" s="247"/>
      <c r="H1159" s="250">
        <v>120.908</v>
      </c>
      <c r="I1159" s="251"/>
      <c r="J1159" s="247"/>
      <c r="K1159" s="247"/>
      <c r="L1159" s="252"/>
      <c r="M1159" s="253"/>
      <c r="N1159" s="254"/>
      <c r="O1159" s="254"/>
      <c r="P1159" s="254"/>
      <c r="Q1159" s="254"/>
      <c r="R1159" s="254"/>
      <c r="S1159" s="254"/>
      <c r="T1159" s="255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T1159" s="256" t="s">
        <v>272</v>
      </c>
      <c r="AU1159" s="256" t="s">
        <v>84</v>
      </c>
      <c r="AV1159" s="14" t="s">
        <v>84</v>
      </c>
      <c r="AW1159" s="14" t="s">
        <v>4</v>
      </c>
      <c r="AX1159" s="14" t="s">
        <v>82</v>
      </c>
      <c r="AY1159" s="256" t="s">
        <v>262</v>
      </c>
    </row>
    <row r="1160" s="2" customFormat="1" ht="24.15" customHeight="1">
      <c r="A1160" s="40"/>
      <c r="B1160" s="41"/>
      <c r="C1160" s="217" t="s">
        <v>1115</v>
      </c>
      <c r="D1160" s="217" t="s">
        <v>264</v>
      </c>
      <c r="E1160" s="218" t="s">
        <v>1116</v>
      </c>
      <c r="F1160" s="219" t="s">
        <v>1117</v>
      </c>
      <c r="G1160" s="220" t="s">
        <v>116</v>
      </c>
      <c r="H1160" s="221">
        <v>35.576000000000001</v>
      </c>
      <c r="I1160" s="222"/>
      <c r="J1160" s="223">
        <f>ROUND(I1160*H1160,2)</f>
        <v>0</v>
      </c>
      <c r="K1160" s="219" t="s">
        <v>267</v>
      </c>
      <c r="L1160" s="46"/>
      <c r="M1160" s="224" t="s">
        <v>19</v>
      </c>
      <c r="N1160" s="225" t="s">
        <v>46</v>
      </c>
      <c r="O1160" s="86"/>
      <c r="P1160" s="226">
        <f>O1160*H1160</f>
        <v>0</v>
      </c>
      <c r="Q1160" s="226">
        <v>0.0060600000000000003</v>
      </c>
      <c r="R1160" s="226">
        <f>Q1160*H1160</f>
        <v>0.21559056000000001</v>
      </c>
      <c r="S1160" s="226">
        <v>0</v>
      </c>
      <c r="T1160" s="227">
        <f>S1160*H1160</f>
        <v>0</v>
      </c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R1160" s="228" t="s">
        <v>367</v>
      </c>
      <c r="AT1160" s="228" t="s">
        <v>264</v>
      </c>
      <c r="AU1160" s="228" t="s">
        <v>84</v>
      </c>
      <c r="AY1160" s="19" t="s">
        <v>262</v>
      </c>
      <c r="BE1160" s="229">
        <f>IF(N1160="základní",J1160,0)</f>
        <v>0</v>
      </c>
      <c r="BF1160" s="229">
        <f>IF(N1160="snížená",J1160,0)</f>
        <v>0</v>
      </c>
      <c r="BG1160" s="229">
        <f>IF(N1160="zákl. přenesená",J1160,0)</f>
        <v>0</v>
      </c>
      <c r="BH1160" s="229">
        <f>IF(N1160="sníž. přenesená",J1160,0)</f>
        <v>0</v>
      </c>
      <c r="BI1160" s="229">
        <f>IF(N1160="nulová",J1160,0)</f>
        <v>0</v>
      </c>
      <c r="BJ1160" s="19" t="s">
        <v>82</v>
      </c>
      <c r="BK1160" s="229">
        <f>ROUND(I1160*H1160,2)</f>
        <v>0</v>
      </c>
      <c r="BL1160" s="19" t="s">
        <v>367</v>
      </c>
      <c r="BM1160" s="228" t="s">
        <v>1118</v>
      </c>
    </row>
    <row r="1161" s="2" customFormat="1">
      <c r="A1161" s="40"/>
      <c r="B1161" s="41"/>
      <c r="C1161" s="42"/>
      <c r="D1161" s="230" t="s">
        <v>270</v>
      </c>
      <c r="E1161" s="42"/>
      <c r="F1161" s="231" t="s">
        <v>1119</v>
      </c>
      <c r="G1161" s="42"/>
      <c r="H1161" s="42"/>
      <c r="I1161" s="232"/>
      <c r="J1161" s="42"/>
      <c r="K1161" s="42"/>
      <c r="L1161" s="46"/>
      <c r="M1161" s="233"/>
      <c r="N1161" s="234"/>
      <c r="O1161" s="86"/>
      <c r="P1161" s="86"/>
      <c r="Q1161" s="86"/>
      <c r="R1161" s="86"/>
      <c r="S1161" s="86"/>
      <c r="T1161" s="87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T1161" s="19" t="s">
        <v>270</v>
      </c>
      <c r="AU1161" s="19" t="s">
        <v>84</v>
      </c>
    </row>
    <row r="1162" s="13" customFormat="1">
      <c r="A1162" s="13"/>
      <c r="B1162" s="235"/>
      <c r="C1162" s="236"/>
      <c r="D1162" s="237" t="s">
        <v>272</v>
      </c>
      <c r="E1162" s="238" t="s">
        <v>19</v>
      </c>
      <c r="F1162" s="239" t="s">
        <v>275</v>
      </c>
      <c r="G1162" s="236"/>
      <c r="H1162" s="238" t="s">
        <v>19</v>
      </c>
      <c r="I1162" s="240"/>
      <c r="J1162" s="236"/>
      <c r="K1162" s="236"/>
      <c r="L1162" s="241"/>
      <c r="M1162" s="242"/>
      <c r="N1162" s="243"/>
      <c r="O1162" s="243"/>
      <c r="P1162" s="243"/>
      <c r="Q1162" s="243"/>
      <c r="R1162" s="243"/>
      <c r="S1162" s="243"/>
      <c r="T1162" s="244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T1162" s="245" t="s">
        <v>272</v>
      </c>
      <c r="AU1162" s="245" t="s">
        <v>84</v>
      </c>
      <c r="AV1162" s="13" t="s">
        <v>82</v>
      </c>
      <c r="AW1162" s="13" t="s">
        <v>34</v>
      </c>
      <c r="AX1162" s="13" t="s">
        <v>75</v>
      </c>
      <c r="AY1162" s="245" t="s">
        <v>262</v>
      </c>
    </row>
    <row r="1163" s="14" customFormat="1">
      <c r="A1163" s="14"/>
      <c r="B1163" s="246"/>
      <c r="C1163" s="247"/>
      <c r="D1163" s="237" t="s">
        <v>272</v>
      </c>
      <c r="E1163" s="248" t="s">
        <v>19</v>
      </c>
      <c r="F1163" s="249" t="s">
        <v>1058</v>
      </c>
      <c r="G1163" s="247"/>
      <c r="H1163" s="250">
        <v>35.576000000000001</v>
      </c>
      <c r="I1163" s="251"/>
      <c r="J1163" s="247"/>
      <c r="K1163" s="247"/>
      <c r="L1163" s="252"/>
      <c r="M1163" s="253"/>
      <c r="N1163" s="254"/>
      <c r="O1163" s="254"/>
      <c r="P1163" s="254"/>
      <c r="Q1163" s="254"/>
      <c r="R1163" s="254"/>
      <c r="S1163" s="254"/>
      <c r="T1163" s="255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T1163" s="256" t="s">
        <v>272</v>
      </c>
      <c r="AU1163" s="256" t="s">
        <v>84</v>
      </c>
      <c r="AV1163" s="14" t="s">
        <v>84</v>
      </c>
      <c r="AW1163" s="14" t="s">
        <v>34</v>
      </c>
      <c r="AX1163" s="14" t="s">
        <v>75</v>
      </c>
      <c r="AY1163" s="256" t="s">
        <v>262</v>
      </c>
    </row>
    <row r="1164" s="15" customFormat="1">
      <c r="A1164" s="15"/>
      <c r="B1164" s="257"/>
      <c r="C1164" s="258"/>
      <c r="D1164" s="237" t="s">
        <v>272</v>
      </c>
      <c r="E1164" s="259" t="s">
        <v>19</v>
      </c>
      <c r="F1164" s="260" t="s">
        <v>278</v>
      </c>
      <c r="G1164" s="258"/>
      <c r="H1164" s="261">
        <v>35.576000000000001</v>
      </c>
      <c r="I1164" s="262"/>
      <c r="J1164" s="258"/>
      <c r="K1164" s="258"/>
      <c r="L1164" s="263"/>
      <c r="M1164" s="264"/>
      <c r="N1164" s="265"/>
      <c r="O1164" s="265"/>
      <c r="P1164" s="265"/>
      <c r="Q1164" s="265"/>
      <c r="R1164" s="265"/>
      <c r="S1164" s="265"/>
      <c r="T1164" s="266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T1164" s="267" t="s">
        <v>272</v>
      </c>
      <c r="AU1164" s="267" t="s">
        <v>84</v>
      </c>
      <c r="AV1164" s="15" t="s">
        <v>268</v>
      </c>
      <c r="AW1164" s="15" t="s">
        <v>34</v>
      </c>
      <c r="AX1164" s="15" t="s">
        <v>82</v>
      </c>
      <c r="AY1164" s="267" t="s">
        <v>262</v>
      </c>
    </row>
    <row r="1165" s="2" customFormat="1" ht="16.5" customHeight="1">
      <c r="A1165" s="40"/>
      <c r="B1165" s="41"/>
      <c r="C1165" s="268" t="s">
        <v>1120</v>
      </c>
      <c r="D1165" s="268" t="s">
        <v>315</v>
      </c>
      <c r="E1165" s="269" t="s">
        <v>619</v>
      </c>
      <c r="F1165" s="270" t="s">
        <v>620</v>
      </c>
      <c r="G1165" s="271" t="s">
        <v>116</v>
      </c>
      <c r="H1165" s="272">
        <v>37.354999999999997</v>
      </c>
      <c r="I1165" s="273"/>
      <c r="J1165" s="274">
        <f>ROUND(I1165*H1165,2)</f>
        <v>0</v>
      </c>
      <c r="K1165" s="270" t="s">
        <v>267</v>
      </c>
      <c r="L1165" s="275"/>
      <c r="M1165" s="276" t="s">
        <v>19</v>
      </c>
      <c r="N1165" s="277" t="s">
        <v>46</v>
      </c>
      <c r="O1165" s="86"/>
      <c r="P1165" s="226">
        <f>O1165*H1165</f>
        <v>0</v>
      </c>
      <c r="Q1165" s="226">
        <v>0.0041000000000000003</v>
      </c>
      <c r="R1165" s="226">
        <f>Q1165*H1165</f>
        <v>0.1531555</v>
      </c>
      <c r="S1165" s="226">
        <v>0</v>
      </c>
      <c r="T1165" s="227">
        <f>S1165*H1165</f>
        <v>0</v>
      </c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R1165" s="228" t="s">
        <v>477</v>
      </c>
      <c r="AT1165" s="228" t="s">
        <v>315</v>
      </c>
      <c r="AU1165" s="228" t="s">
        <v>84</v>
      </c>
      <c r="AY1165" s="19" t="s">
        <v>262</v>
      </c>
      <c r="BE1165" s="229">
        <f>IF(N1165="základní",J1165,0)</f>
        <v>0</v>
      </c>
      <c r="BF1165" s="229">
        <f>IF(N1165="snížená",J1165,0)</f>
        <v>0</v>
      </c>
      <c r="BG1165" s="229">
        <f>IF(N1165="zákl. přenesená",J1165,0)</f>
        <v>0</v>
      </c>
      <c r="BH1165" s="229">
        <f>IF(N1165="sníž. přenesená",J1165,0)</f>
        <v>0</v>
      </c>
      <c r="BI1165" s="229">
        <f>IF(N1165="nulová",J1165,0)</f>
        <v>0</v>
      </c>
      <c r="BJ1165" s="19" t="s">
        <v>82</v>
      </c>
      <c r="BK1165" s="229">
        <f>ROUND(I1165*H1165,2)</f>
        <v>0</v>
      </c>
      <c r="BL1165" s="19" t="s">
        <v>367</v>
      </c>
      <c r="BM1165" s="228" t="s">
        <v>1121</v>
      </c>
    </row>
    <row r="1166" s="2" customFormat="1">
      <c r="A1166" s="40"/>
      <c r="B1166" s="41"/>
      <c r="C1166" s="42"/>
      <c r="D1166" s="230" t="s">
        <v>270</v>
      </c>
      <c r="E1166" s="42"/>
      <c r="F1166" s="231" t="s">
        <v>622</v>
      </c>
      <c r="G1166" s="42"/>
      <c r="H1166" s="42"/>
      <c r="I1166" s="232"/>
      <c r="J1166" s="42"/>
      <c r="K1166" s="42"/>
      <c r="L1166" s="46"/>
      <c r="M1166" s="233"/>
      <c r="N1166" s="234"/>
      <c r="O1166" s="86"/>
      <c r="P1166" s="86"/>
      <c r="Q1166" s="86"/>
      <c r="R1166" s="86"/>
      <c r="S1166" s="86"/>
      <c r="T1166" s="87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T1166" s="19" t="s">
        <v>270</v>
      </c>
      <c r="AU1166" s="19" t="s">
        <v>84</v>
      </c>
    </row>
    <row r="1167" s="13" customFormat="1">
      <c r="A1167" s="13"/>
      <c r="B1167" s="235"/>
      <c r="C1167" s="236"/>
      <c r="D1167" s="237" t="s">
        <v>272</v>
      </c>
      <c r="E1167" s="238" t="s">
        <v>19</v>
      </c>
      <c r="F1167" s="239" t="s">
        <v>275</v>
      </c>
      <c r="G1167" s="236"/>
      <c r="H1167" s="238" t="s">
        <v>19</v>
      </c>
      <c r="I1167" s="240"/>
      <c r="J1167" s="236"/>
      <c r="K1167" s="236"/>
      <c r="L1167" s="241"/>
      <c r="M1167" s="242"/>
      <c r="N1167" s="243"/>
      <c r="O1167" s="243"/>
      <c r="P1167" s="243"/>
      <c r="Q1167" s="243"/>
      <c r="R1167" s="243"/>
      <c r="S1167" s="243"/>
      <c r="T1167" s="244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T1167" s="245" t="s">
        <v>272</v>
      </c>
      <c r="AU1167" s="245" t="s">
        <v>84</v>
      </c>
      <c r="AV1167" s="13" t="s">
        <v>82</v>
      </c>
      <c r="AW1167" s="13" t="s">
        <v>34</v>
      </c>
      <c r="AX1167" s="13" t="s">
        <v>75</v>
      </c>
      <c r="AY1167" s="245" t="s">
        <v>262</v>
      </c>
    </row>
    <row r="1168" s="14" customFormat="1">
      <c r="A1168" s="14"/>
      <c r="B1168" s="246"/>
      <c r="C1168" s="247"/>
      <c r="D1168" s="237" t="s">
        <v>272</v>
      </c>
      <c r="E1168" s="248" t="s">
        <v>19</v>
      </c>
      <c r="F1168" s="249" t="s">
        <v>1058</v>
      </c>
      <c r="G1168" s="247"/>
      <c r="H1168" s="250">
        <v>35.576000000000001</v>
      </c>
      <c r="I1168" s="251"/>
      <c r="J1168" s="247"/>
      <c r="K1168" s="247"/>
      <c r="L1168" s="252"/>
      <c r="M1168" s="253"/>
      <c r="N1168" s="254"/>
      <c r="O1168" s="254"/>
      <c r="P1168" s="254"/>
      <c r="Q1168" s="254"/>
      <c r="R1168" s="254"/>
      <c r="S1168" s="254"/>
      <c r="T1168" s="255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T1168" s="256" t="s">
        <v>272</v>
      </c>
      <c r="AU1168" s="256" t="s">
        <v>84</v>
      </c>
      <c r="AV1168" s="14" t="s">
        <v>84</v>
      </c>
      <c r="AW1168" s="14" t="s">
        <v>34</v>
      </c>
      <c r="AX1168" s="14" t="s">
        <v>75</v>
      </c>
      <c r="AY1168" s="256" t="s">
        <v>262</v>
      </c>
    </row>
    <row r="1169" s="15" customFormat="1">
      <c r="A1169" s="15"/>
      <c r="B1169" s="257"/>
      <c r="C1169" s="258"/>
      <c r="D1169" s="237" t="s">
        <v>272</v>
      </c>
      <c r="E1169" s="259" t="s">
        <v>19</v>
      </c>
      <c r="F1169" s="260" t="s">
        <v>278</v>
      </c>
      <c r="G1169" s="258"/>
      <c r="H1169" s="261">
        <v>35.576000000000001</v>
      </c>
      <c r="I1169" s="262"/>
      <c r="J1169" s="258"/>
      <c r="K1169" s="258"/>
      <c r="L1169" s="263"/>
      <c r="M1169" s="264"/>
      <c r="N1169" s="265"/>
      <c r="O1169" s="265"/>
      <c r="P1169" s="265"/>
      <c r="Q1169" s="265"/>
      <c r="R1169" s="265"/>
      <c r="S1169" s="265"/>
      <c r="T1169" s="266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T1169" s="267" t="s">
        <v>272</v>
      </c>
      <c r="AU1169" s="267" t="s">
        <v>84</v>
      </c>
      <c r="AV1169" s="15" t="s">
        <v>268</v>
      </c>
      <c r="AW1169" s="15" t="s">
        <v>34</v>
      </c>
      <c r="AX1169" s="15" t="s">
        <v>82</v>
      </c>
      <c r="AY1169" s="267" t="s">
        <v>262</v>
      </c>
    </row>
    <row r="1170" s="14" customFormat="1">
      <c r="A1170" s="14"/>
      <c r="B1170" s="246"/>
      <c r="C1170" s="247"/>
      <c r="D1170" s="237" t="s">
        <v>272</v>
      </c>
      <c r="E1170" s="247"/>
      <c r="F1170" s="249" t="s">
        <v>1122</v>
      </c>
      <c r="G1170" s="247"/>
      <c r="H1170" s="250">
        <v>37.354999999999997</v>
      </c>
      <c r="I1170" s="251"/>
      <c r="J1170" s="247"/>
      <c r="K1170" s="247"/>
      <c r="L1170" s="252"/>
      <c r="M1170" s="253"/>
      <c r="N1170" s="254"/>
      <c r="O1170" s="254"/>
      <c r="P1170" s="254"/>
      <c r="Q1170" s="254"/>
      <c r="R1170" s="254"/>
      <c r="S1170" s="254"/>
      <c r="T1170" s="255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T1170" s="256" t="s">
        <v>272</v>
      </c>
      <c r="AU1170" s="256" t="s">
        <v>84</v>
      </c>
      <c r="AV1170" s="14" t="s">
        <v>84</v>
      </c>
      <c r="AW1170" s="14" t="s">
        <v>4</v>
      </c>
      <c r="AX1170" s="14" t="s">
        <v>82</v>
      </c>
      <c r="AY1170" s="256" t="s">
        <v>262</v>
      </c>
    </row>
    <row r="1171" s="2" customFormat="1" ht="24.15" customHeight="1">
      <c r="A1171" s="40"/>
      <c r="B1171" s="41"/>
      <c r="C1171" s="217" t="s">
        <v>1123</v>
      </c>
      <c r="D1171" s="217" t="s">
        <v>264</v>
      </c>
      <c r="E1171" s="218" t="s">
        <v>1124</v>
      </c>
      <c r="F1171" s="219" t="s">
        <v>1125</v>
      </c>
      <c r="G1171" s="220" t="s">
        <v>1079</v>
      </c>
      <c r="H1171" s="289"/>
      <c r="I1171" s="222"/>
      <c r="J1171" s="223">
        <f>ROUND(I1171*H1171,2)</f>
        <v>0</v>
      </c>
      <c r="K1171" s="219" t="s">
        <v>267</v>
      </c>
      <c r="L1171" s="46"/>
      <c r="M1171" s="224" t="s">
        <v>19</v>
      </c>
      <c r="N1171" s="225" t="s">
        <v>46</v>
      </c>
      <c r="O1171" s="86"/>
      <c r="P1171" s="226">
        <f>O1171*H1171</f>
        <v>0</v>
      </c>
      <c r="Q1171" s="226">
        <v>0</v>
      </c>
      <c r="R1171" s="226">
        <f>Q1171*H1171</f>
        <v>0</v>
      </c>
      <c r="S1171" s="226">
        <v>0</v>
      </c>
      <c r="T1171" s="227">
        <f>S1171*H1171</f>
        <v>0</v>
      </c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R1171" s="228" t="s">
        <v>367</v>
      </c>
      <c r="AT1171" s="228" t="s">
        <v>264</v>
      </c>
      <c r="AU1171" s="228" t="s">
        <v>84</v>
      </c>
      <c r="AY1171" s="19" t="s">
        <v>262</v>
      </c>
      <c r="BE1171" s="229">
        <f>IF(N1171="základní",J1171,0)</f>
        <v>0</v>
      </c>
      <c r="BF1171" s="229">
        <f>IF(N1171="snížená",J1171,0)</f>
        <v>0</v>
      </c>
      <c r="BG1171" s="229">
        <f>IF(N1171="zákl. přenesená",J1171,0)</f>
        <v>0</v>
      </c>
      <c r="BH1171" s="229">
        <f>IF(N1171="sníž. přenesená",J1171,0)</f>
        <v>0</v>
      </c>
      <c r="BI1171" s="229">
        <f>IF(N1171="nulová",J1171,0)</f>
        <v>0</v>
      </c>
      <c r="BJ1171" s="19" t="s">
        <v>82</v>
      </c>
      <c r="BK1171" s="229">
        <f>ROUND(I1171*H1171,2)</f>
        <v>0</v>
      </c>
      <c r="BL1171" s="19" t="s">
        <v>367</v>
      </c>
      <c r="BM1171" s="228" t="s">
        <v>1126</v>
      </c>
    </row>
    <row r="1172" s="2" customFormat="1">
      <c r="A1172" s="40"/>
      <c r="B1172" s="41"/>
      <c r="C1172" s="42"/>
      <c r="D1172" s="230" t="s">
        <v>270</v>
      </c>
      <c r="E1172" s="42"/>
      <c r="F1172" s="231" t="s">
        <v>1127</v>
      </c>
      <c r="G1172" s="42"/>
      <c r="H1172" s="42"/>
      <c r="I1172" s="232"/>
      <c r="J1172" s="42"/>
      <c r="K1172" s="42"/>
      <c r="L1172" s="46"/>
      <c r="M1172" s="233"/>
      <c r="N1172" s="234"/>
      <c r="O1172" s="86"/>
      <c r="P1172" s="86"/>
      <c r="Q1172" s="86"/>
      <c r="R1172" s="86"/>
      <c r="S1172" s="86"/>
      <c r="T1172" s="87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T1172" s="19" t="s">
        <v>270</v>
      </c>
      <c r="AU1172" s="19" t="s">
        <v>84</v>
      </c>
    </row>
    <row r="1173" s="12" customFormat="1" ht="22.8" customHeight="1">
      <c r="A1173" s="12"/>
      <c r="B1173" s="201"/>
      <c r="C1173" s="202"/>
      <c r="D1173" s="203" t="s">
        <v>74</v>
      </c>
      <c r="E1173" s="215" t="s">
        <v>1128</v>
      </c>
      <c r="F1173" s="215" t="s">
        <v>1129</v>
      </c>
      <c r="G1173" s="202"/>
      <c r="H1173" s="202"/>
      <c r="I1173" s="205"/>
      <c r="J1173" s="216">
        <f>BK1173</f>
        <v>0</v>
      </c>
      <c r="K1173" s="202"/>
      <c r="L1173" s="207"/>
      <c r="M1173" s="208"/>
      <c r="N1173" s="209"/>
      <c r="O1173" s="209"/>
      <c r="P1173" s="210">
        <f>SUM(P1174:P1191)</f>
        <v>0</v>
      </c>
      <c r="Q1173" s="209"/>
      <c r="R1173" s="210">
        <f>SUM(R1174:R1191)</f>
        <v>0</v>
      </c>
      <c r="S1173" s="209"/>
      <c r="T1173" s="211">
        <f>SUM(T1174:T1191)</f>
        <v>0.34142</v>
      </c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R1173" s="212" t="s">
        <v>84</v>
      </c>
      <c r="AT1173" s="213" t="s">
        <v>74</v>
      </c>
      <c r="AU1173" s="213" t="s">
        <v>82</v>
      </c>
      <c r="AY1173" s="212" t="s">
        <v>262</v>
      </c>
      <c r="BK1173" s="214">
        <f>SUM(BK1174:BK1191)</f>
        <v>0</v>
      </c>
    </row>
    <row r="1174" s="2" customFormat="1" ht="16.5" customHeight="1">
      <c r="A1174" s="40"/>
      <c r="B1174" s="41"/>
      <c r="C1174" s="217" t="s">
        <v>1130</v>
      </c>
      <c r="D1174" s="217" t="s">
        <v>264</v>
      </c>
      <c r="E1174" s="218" t="s">
        <v>1131</v>
      </c>
      <c r="F1174" s="219" t="s">
        <v>1132</v>
      </c>
      <c r="G1174" s="220" t="s">
        <v>1133</v>
      </c>
      <c r="H1174" s="221">
        <v>6</v>
      </c>
      <c r="I1174" s="222"/>
      <c r="J1174" s="223">
        <f>ROUND(I1174*H1174,2)</f>
        <v>0</v>
      </c>
      <c r="K1174" s="219" t="s">
        <v>267</v>
      </c>
      <c r="L1174" s="46"/>
      <c r="M1174" s="224" t="s">
        <v>19</v>
      </c>
      <c r="N1174" s="225" t="s">
        <v>46</v>
      </c>
      <c r="O1174" s="86"/>
      <c r="P1174" s="226">
        <f>O1174*H1174</f>
        <v>0</v>
      </c>
      <c r="Q1174" s="226">
        <v>0</v>
      </c>
      <c r="R1174" s="226">
        <f>Q1174*H1174</f>
        <v>0</v>
      </c>
      <c r="S1174" s="226">
        <v>0.034200000000000001</v>
      </c>
      <c r="T1174" s="227">
        <f>S1174*H1174</f>
        <v>0.20519999999999999</v>
      </c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R1174" s="228" t="s">
        <v>367</v>
      </c>
      <c r="AT1174" s="228" t="s">
        <v>264</v>
      </c>
      <c r="AU1174" s="228" t="s">
        <v>84</v>
      </c>
      <c r="AY1174" s="19" t="s">
        <v>262</v>
      </c>
      <c r="BE1174" s="229">
        <f>IF(N1174="základní",J1174,0)</f>
        <v>0</v>
      </c>
      <c r="BF1174" s="229">
        <f>IF(N1174="snížená",J1174,0)</f>
        <v>0</v>
      </c>
      <c r="BG1174" s="229">
        <f>IF(N1174="zákl. přenesená",J1174,0)</f>
        <v>0</v>
      </c>
      <c r="BH1174" s="229">
        <f>IF(N1174="sníž. přenesená",J1174,0)</f>
        <v>0</v>
      </c>
      <c r="BI1174" s="229">
        <f>IF(N1174="nulová",J1174,0)</f>
        <v>0</v>
      </c>
      <c r="BJ1174" s="19" t="s">
        <v>82</v>
      </c>
      <c r="BK1174" s="229">
        <f>ROUND(I1174*H1174,2)</f>
        <v>0</v>
      </c>
      <c r="BL1174" s="19" t="s">
        <v>367</v>
      </c>
      <c r="BM1174" s="228" t="s">
        <v>1134</v>
      </c>
    </row>
    <row r="1175" s="2" customFormat="1">
      <c r="A1175" s="40"/>
      <c r="B1175" s="41"/>
      <c r="C1175" s="42"/>
      <c r="D1175" s="230" t="s">
        <v>270</v>
      </c>
      <c r="E1175" s="42"/>
      <c r="F1175" s="231" t="s">
        <v>1135</v>
      </c>
      <c r="G1175" s="42"/>
      <c r="H1175" s="42"/>
      <c r="I1175" s="232"/>
      <c r="J1175" s="42"/>
      <c r="K1175" s="42"/>
      <c r="L1175" s="46"/>
      <c r="M1175" s="233"/>
      <c r="N1175" s="234"/>
      <c r="O1175" s="86"/>
      <c r="P1175" s="86"/>
      <c r="Q1175" s="86"/>
      <c r="R1175" s="86"/>
      <c r="S1175" s="86"/>
      <c r="T1175" s="87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T1175" s="19" t="s">
        <v>270</v>
      </c>
      <c r="AU1175" s="19" t="s">
        <v>84</v>
      </c>
    </row>
    <row r="1176" s="13" customFormat="1">
      <c r="A1176" s="13"/>
      <c r="B1176" s="235"/>
      <c r="C1176" s="236"/>
      <c r="D1176" s="237" t="s">
        <v>272</v>
      </c>
      <c r="E1176" s="238" t="s">
        <v>19</v>
      </c>
      <c r="F1176" s="239" t="s">
        <v>890</v>
      </c>
      <c r="G1176" s="236"/>
      <c r="H1176" s="238" t="s">
        <v>19</v>
      </c>
      <c r="I1176" s="240"/>
      <c r="J1176" s="236"/>
      <c r="K1176" s="236"/>
      <c r="L1176" s="241"/>
      <c r="M1176" s="242"/>
      <c r="N1176" s="243"/>
      <c r="O1176" s="243"/>
      <c r="P1176" s="243"/>
      <c r="Q1176" s="243"/>
      <c r="R1176" s="243"/>
      <c r="S1176" s="243"/>
      <c r="T1176" s="244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T1176" s="245" t="s">
        <v>272</v>
      </c>
      <c r="AU1176" s="245" t="s">
        <v>84</v>
      </c>
      <c r="AV1176" s="13" t="s">
        <v>82</v>
      </c>
      <c r="AW1176" s="13" t="s">
        <v>34</v>
      </c>
      <c r="AX1176" s="13" t="s">
        <v>75</v>
      </c>
      <c r="AY1176" s="245" t="s">
        <v>262</v>
      </c>
    </row>
    <row r="1177" s="14" customFormat="1">
      <c r="A1177" s="14"/>
      <c r="B1177" s="246"/>
      <c r="C1177" s="247"/>
      <c r="D1177" s="237" t="s">
        <v>272</v>
      </c>
      <c r="E1177" s="248" t="s">
        <v>19</v>
      </c>
      <c r="F1177" s="249" t="s">
        <v>268</v>
      </c>
      <c r="G1177" s="247"/>
      <c r="H1177" s="250">
        <v>4</v>
      </c>
      <c r="I1177" s="251"/>
      <c r="J1177" s="247"/>
      <c r="K1177" s="247"/>
      <c r="L1177" s="252"/>
      <c r="M1177" s="253"/>
      <c r="N1177" s="254"/>
      <c r="O1177" s="254"/>
      <c r="P1177" s="254"/>
      <c r="Q1177" s="254"/>
      <c r="R1177" s="254"/>
      <c r="S1177" s="254"/>
      <c r="T1177" s="255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T1177" s="256" t="s">
        <v>272</v>
      </c>
      <c r="AU1177" s="256" t="s">
        <v>84</v>
      </c>
      <c r="AV1177" s="14" t="s">
        <v>84</v>
      </c>
      <c r="AW1177" s="14" t="s">
        <v>34</v>
      </c>
      <c r="AX1177" s="14" t="s">
        <v>75</v>
      </c>
      <c r="AY1177" s="256" t="s">
        <v>262</v>
      </c>
    </row>
    <row r="1178" s="13" customFormat="1">
      <c r="A1178" s="13"/>
      <c r="B1178" s="235"/>
      <c r="C1178" s="236"/>
      <c r="D1178" s="237" t="s">
        <v>272</v>
      </c>
      <c r="E1178" s="238" t="s">
        <v>19</v>
      </c>
      <c r="F1178" s="239" t="s">
        <v>892</v>
      </c>
      <c r="G1178" s="236"/>
      <c r="H1178" s="238" t="s">
        <v>19</v>
      </c>
      <c r="I1178" s="240"/>
      <c r="J1178" s="236"/>
      <c r="K1178" s="236"/>
      <c r="L1178" s="241"/>
      <c r="M1178" s="242"/>
      <c r="N1178" s="243"/>
      <c r="O1178" s="243"/>
      <c r="P1178" s="243"/>
      <c r="Q1178" s="243"/>
      <c r="R1178" s="243"/>
      <c r="S1178" s="243"/>
      <c r="T1178" s="244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T1178" s="245" t="s">
        <v>272</v>
      </c>
      <c r="AU1178" s="245" t="s">
        <v>84</v>
      </c>
      <c r="AV1178" s="13" t="s">
        <v>82</v>
      </c>
      <c r="AW1178" s="13" t="s">
        <v>34</v>
      </c>
      <c r="AX1178" s="13" t="s">
        <v>75</v>
      </c>
      <c r="AY1178" s="245" t="s">
        <v>262</v>
      </c>
    </row>
    <row r="1179" s="14" customFormat="1">
      <c r="A1179" s="14"/>
      <c r="B1179" s="246"/>
      <c r="C1179" s="247"/>
      <c r="D1179" s="237" t="s">
        <v>272</v>
      </c>
      <c r="E1179" s="248" t="s">
        <v>19</v>
      </c>
      <c r="F1179" s="249" t="s">
        <v>84</v>
      </c>
      <c r="G1179" s="247"/>
      <c r="H1179" s="250">
        <v>2</v>
      </c>
      <c r="I1179" s="251"/>
      <c r="J1179" s="247"/>
      <c r="K1179" s="247"/>
      <c r="L1179" s="252"/>
      <c r="M1179" s="253"/>
      <c r="N1179" s="254"/>
      <c r="O1179" s="254"/>
      <c r="P1179" s="254"/>
      <c r="Q1179" s="254"/>
      <c r="R1179" s="254"/>
      <c r="S1179" s="254"/>
      <c r="T1179" s="255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T1179" s="256" t="s">
        <v>272</v>
      </c>
      <c r="AU1179" s="256" t="s">
        <v>84</v>
      </c>
      <c r="AV1179" s="14" t="s">
        <v>84</v>
      </c>
      <c r="AW1179" s="14" t="s">
        <v>34</v>
      </c>
      <c r="AX1179" s="14" t="s">
        <v>75</v>
      </c>
      <c r="AY1179" s="256" t="s">
        <v>262</v>
      </c>
    </row>
    <row r="1180" s="15" customFormat="1">
      <c r="A1180" s="15"/>
      <c r="B1180" s="257"/>
      <c r="C1180" s="258"/>
      <c r="D1180" s="237" t="s">
        <v>272</v>
      </c>
      <c r="E1180" s="259" t="s">
        <v>19</v>
      </c>
      <c r="F1180" s="260" t="s">
        <v>278</v>
      </c>
      <c r="G1180" s="258"/>
      <c r="H1180" s="261">
        <v>6</v>
      </c>
      <c r="I1180" s="262"/>
      <c r="J1180" s="258"/>
      <c r="K1180" s="258"/>
      <c r="L1180" s="263"/>
      <c r="M1180" s="264"/>
      <c r="N1180" s="265"/>
      <c r="O1180" s="265"/>
      <c r="P1180" s="265"/>
      <c r="Q1180" s="265"/>
      <c r="R1180" s="265"/>
      <c r="S1180" s="265"/>
      <c r="T1180" s="266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T1180" s="267" t="s">
        <v>272</v>
      </c>
      <c r="AU1180" s="267" t="s">
        <v>84</v>
      </c>
      <c r="AV1180" s="15" t="s">
        <v>268</v>
      </c>
      <c r="AW1180" s="15" t="s">
        <v>34</v>
      </c>
      <c r="AX1180" s="15" t="s">
        <v>82</v>
      </c>
      <c r="AY1180" s="267" t="s">
        <v>262</v>
      </c>
    </row>
    <row r="1181" s="2" customFormat="1" ht="16.5" customHeight="1">
      <c r="A1181" s="40"/>
      <c r="B1181" s="41"/>
      <c r="C1181" s="217" t="s">
        <v>1136</v>
      </c>
      <c r="D1181" s="217" t="s">
        <v>264</v>
      </c>
      <c r="E1181" s="218" t="s">
        <v>1137</v>
      </c>
      <c r="F1181" s="219" t="s">
        <v>1138</v>
      </c>
      <c r="G1181" s="220" t="s">
        <v>1133</v>
      </c>
      <c r="H1181" s="221">
        <v>7</v>
      </c>
      <c r="I1181" s="222"/>
      <c r="J1181" s="223">
        <f>ROUND(I1181*H1181,2)</f>
        <v>0</v>
      </c>
      <c r="K1181" s="219" t="s">
        <v>267</v>
      </c>
      <c r="L1181" s="46"/>
      <c r="M1181" s="224" t="s">
        <v>19</v>
      </c>
      <c r="N1181" s="225" t="s">
        <v>46</v>
      </c>
      <c r="O1181" s="86"/>
      <c r="P1181" s="226">
        <f>O1181*H1181</f>
        <v>0</v>
      </c>
      <c r="Q1181" s="226">
        <v>0</v>
      </c>
      <c r="R1181" s="226">
        <f>Q1181*H1181</f>
        <v>0</v>
      </c>
      <c r="S1181" s="226">
        <v>0.019460000000000002</v>
      </c>
      <c r="T1181" s="227">
        <f>S1181*H1181</f>
        <v>0.13622000000000001</v>
      </c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R1181" s="228" t="s">
        <v>367</v>
      </c>
      <c r="AT1181" s="228" t="s">
        <v>264</v>
      </c>
      <c r="AU1181" s="228" t="s">
        <v>84</v>
      </c>
      <c r="AY1181" s="19" t="s">
        <v>262</v>
      </c>
      <c r="BE1181" s="229">
        <f>IF(N1181="základní",J1181,0)</f>
        <v>0</v>
      </c>
      <c r="BF1181" s="229">
        <f>IF(N1181="snížená",J1181,0)</f>
        <v>0</v>
      </c>
      <c r="BG1181" s="229">
        <f>IF(N1181="zákl. přenesená",J1181,0)</f>
        <v>0</v>
      </c>
      <c r="BH1181" s="229">
        <f>IF(N1181="sníž. přenesená",J1181,0)</f>
        <v>0</v>
      </c>
      <c r="BI1181" s="229">
        <f>IF(N1181="nulová",J1181,0)</f>
        <v>0</v>
      </c>
      <c r="BJ1181" s="19" t="s">
        <v>82</v>
      </c>
      <c r="BK1181" s="229">
        <f>ROUND(I1181*H1181,2)</f>
        <v>0</v>
      </c>
      <c r="BL1181" s="19" t="s">
        <v>367</v>
      </c>
      <c r="BM1181" s="228" t="s">
        <v>1139</v>
      </c>
    </row>
    <row r="1182" s="2" customFormat="1">
      <c r="A1182" s="40"/>
      <c r="B1182" s="41"/>
      <c r="C1182" s="42"/>
      <c r="D1182" s="230" t="s">
        <v>270</v>
      </c>
      <c r="E1182" s="42"/>
      <c r="F1182" s="231" t="s">
        <v>1140</v>
      </c>
      <c r="G1182" s="42"/>
      <c r="H1182" s="42"/>
      <c r="I1182" s="232"/>
      <c r="J1182" s="42"/>
      <c r="K1182" s="42"/>
      <c r="L1182" s="46"/>
      <c r="M1182" s="233"/>
      <c r="N1182" s="234"/>
      <c r="O1182" s="86"/>
      <c r="P1182" s="86"/>
      <c r="Q1182" s="86"/>
      <c r="R1182" s="86"/>
      <c r="S1182" s="86"/>
      <c r="T1182" s="87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T1182" s="19" t="s">
        <v>270</v>
      </c>
      <c r="AU1182" s="19" t="s">
        <v>84</v>
      </c>
    </row>
    <row r="1183" s="13" customFormat="1">
      <c r="A1183" s="13"/>
      <c r="B1183" s="235"/>
      <c r="C1183" s="236"/>
      <c r="D1183" s="237" t="s">
        <v>272</v>
      </c>
      <c r="E1183" s="238" t="s">
        <v>19</v>
      </c>
      <c r="F1183" s="239" t="s">
        <v>965</v>
      </c>
      <c r="G1183" s="236"/>
      <c r="H1183" s="238" t="s">
        <v>19</v>
      </c>
      <c r="I1183" s="240"/>
      <c r="J1183" s="236"/>
      <c r="K1183" s="236"/>
      <c r="L1183" s="241"/>
      <c r="M1183" s="242"/>
      <c r="N1183" s="243"/>
      <c r="O1183" s="243"/>
      <c r="P1183" s="243"/>
      <c r="Q1183" s="243"/>
      <c r="R1183" s="243"/>
      <c r="S1183" s="243"/>
      <c r="T1183" s="244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T1183" s="245" t="s">
        <v>272</v>
      </c>
      <c r="AU1183" s="245" t="s">
        <v>84</v>
      </c>
      <c r="AV1183" s="13" t="s">
        <v>82</v>
      </c>
      <c r="AW1183" s="13" t="s">
        <v>34</v>
      </c>
      <c r="AX1183" s="13" t="s">
        <v>75</v>
      </c>
      <c r="AY1183" s="245" t="s">
        <v>262</v>
      </c>
    </row>
    <row r="1184" s="14" customFormat="1">
      <c r="A1184" s="14"/>
      <c r="B1184" s="246"/>
      <c r="C1184" s="247"/>
      <c r="D1184" s="237" t="s">
        <v>272</v>
      </c>
      <c r="E1184" s="248" t="s">
        <v>19</v>
      </c>
      <c r="F1184" s="249" t="s">
        <v>1141</v>
      </c>
      <c r="G1184" s="247"/>
      <c r="H1184" s="250">
        <v>5</v>
      </c>
      <c r="I1184" s="251"/>
      <c r="J1184" s="247"/>
      <c r="K1184" s="247"/>
      <c r="L1184" s="252"/>
      <c r="M1184" s="253"/>
      <c r="N1184" s="254"/>
      <c r="O1184" s="254"/>
      <c r="P1184" s="254"/>
      <c r="Q1184" s="254"/>
      <c r="R1184" s="254"/>
      <c r="S1184" s="254"/>
      <c r="T1184" s="255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T1184" s="256" t="s">
        <v>272</v>
      </c>
      <c r="AU1184" s="256" t="s">
        <v>84</v>
      </c>
      <c r="AV1184" s="14" t="s">
        <v>84</v>
      </c>
      <c r="AW1184" s="14" t="s">
        <v>34</v>
      </c>
      <c r="AX1184" s="14" t="s">
        <v>75</v>
      </c>
      <c r="AY1184" s="256" t="s">
        <v>262</v>
      </c>
    </row>
    <row r="1185" s="13" customFormat="1">
      <c r="A1185" s="13"/>
      <c r="B1185" s="235"/>
      <c r="C1185" s="236"/>
      <c r="D1185" s="237" t="s">
        <v>272</v>
      </c>
      <c r="E1185" s="238" t="s">
        <v>19</v>
      </c>
      <c r="F1185" s="239" t="s">
        <v>1142</v>
      </c>
      <c r="G1185" s="236"/>
      <c r="H1185" s="238" t="s">
        <v>19</v>
      </c>
      <c r="I1185" s="240"/>
      <c r="J1185" s="236"/>
      <c r="K1185" s="236"/>
      <c r="L1185" s="241"/>
      <c r="M1185" s="242"/>
      <c r="N1185" s="243"/>
      <c r="O1185" s="243"/>
      <c r="P1185" s="243"/>
      <c r="Q1185" s="243"/>
      <c r="R1185" s="243"/>
      <c r="S1185" s="243"/>
      <c r="T1185" s="244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45" t="s">
        <v>272</v>
      </c>
      <c r="AU1185" s="245" t="s">
        <v>84</v>
      </c>
      <c r="AV1185" s="13" t="s">
        <v>82</v>
      </c>
      <c r="AW1185" s="13" t="s">
        <v>34</v>
      </c>
      <c r="AX1185" s="13" t="s">
        <v>75</v>
      </c>
      <c r="AY1185" s="245" t="s">
        <v>262</v>
      </c>
    </row>
    <row r="1186" s="14" customFormat="1">
      <c r="A1186" s="14"/>
      <c r="B1186" s="246"/>
      <c r="C1186" s="247"/>
      <c r="D1186" s="237" t="s">
        <v>272</v>
      </c>
      <c r="E1186" s="248" t="s">
        <v>19</v>
      </c>
      <c r="F1186" s="249" t="s">
        <v>84</v>
      </c>
      <c r="G1186" s="247"/>
      <c r="H1186" s="250">
        <v>2</v>
      </c>
      <c r="I1186" s="251"/>
      <c r="J1186" s="247"/>
      <c r="K1186" s="247"/>
      <c r="L1186" s="252"/>
      <c r="M1186" s="253"/>
      <c r="N1186" s="254"/>
      <c r="O1186" s="254"/>
      <c r="P1186" s="254"/>
      <c r="Q1186" s="254"/>
      <c r="R1186" s="254"/>
      <c r="S1186" s="254"/>
      <c r="T1186" s="255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T1186" s="256" t="s">
        <v>272</v>
      </c>
      <c r="AU1186" s="256" t="s">
        <v>84</v>
      </c>
      <c r="AV1186" s="14" t="s">
        <v>84</v>
      </c>
      <c r="AW1186" s="14" t="s">
        <v>34</v>
      </c>
      <c r="AX1186" s="14" t="s">
        <v>75</v>
      </c>
      <c r="AY1186" s="256" t="s">
        <v>262</v>
      </c>
    </row>
    <row r="1187" s="15" customFormat="1">
      <c r="A1187" s="15"/>
      <c r="B1187" s="257"/>
      <c r="C1187" s="258"/>
      <c r="D1187" s="237" t="s">
        <v>272</v>
      </c>
      <c r="E1187" s="259" t="s">
        <v>19</v>
      </c>
      <c r="F1187" s="260" t="s">
        <v>278</v>
      </c>
      <c r="G1187" s="258"/>
      <c r="H1187" s="261">
        <v>7</v>
      </c>
      <c r="I1187" s="262"/>
      <c r="J1187" s="258"/>
      <c r="K1187" s="258"/>
      <c r="L1187" s="263"/>
      <c r="M1187" s="264"/>
      <c r="N1187" s="265"/>
      <c r="O1187" s="265"/>
      <c r="P1187" s="265"/>
      <c r="Q1187" s="265"/>
      <c r="R1187" s="265"/>
      <c r="S1187" s="265"/>
      <c r="T1187" s="266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T1187" s="267" t="s">
        <v>272</v>
      </c>
      <c r="AU1187" s="267" t="s">
        <v>84</v>
      </c>
      <c r="AV1187" s="15" t="s">
        <v>268</v>
      </c>
      <c r="AW1187" s="15" t="s">
        <v>34</v>
      </c>
      <c r="AX1187" s="15" t="s">
        <v>82</v>
      </c>
      <c r="AY1187" s="267" t="s">
        <v>262</v>
      </c>
    </row>
    <row r="1188" s="2" customFormat="1" ht="24.15" customHeight="1">
      <c r="A1188" s="40"/>
      <c r="B1188" s="41"/>
      <c r="C1188" s="217" t="s">
        <v>1143</v>
      </c>
      <c r="D1188" s="217" t="s">
        <v>264</v>
      </c>
      <c r="E1188" s="218" t="s">
        <v>1144</v>
      </c>
      <c r="F1188" s="219" t="s">
        <v>1145</v>
      </c>
      <c r="G1188" s="220" t="s">
        <v>318</v>
      </c>
      <c r="H1188" s="221">
        <v>0.34100000000000003</v>
      </c>
      <c r="I1188" s="222"/>
      <c r="J1188" s="223">
        <f>ROUND(I1188*H1188,2)</f>
        <v>0</v>
      </c>
      <c r="K1188" s="219" t="s">
        <v>267</v>
      </c>
      <c r="L1188" s="46"/>
      <c r="M1188" s="224" t="s">
        <v>19</v>
      </c>
      <c r="N1188" s="225" t="s">
        <v>46</v>
      </c>
      <c r="O1188" s="86"/>
      <c r="P1188" s="226">
        <f>O1188*H1188</f>
        <v>0</v>
      </c>
      <c r="Q1188" s="226">
        <v>0</v>
      </c>
      <c r="R1188" s="226">
        <f>Q1188*H1188</f>
        <v>0</v>
      </c>
      <c r="S1188" s="226">
        <v>0</v>
      </c>
      <c r="T1188" s="227">
        <f>S1188*H1188</f>
        <v>0</v>
      </c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R1188" s="228" t="s">
        <v>367</v>
      </c>
      <c r="AT1188" s="228" t="s">
        <v>264</v>
      </c>
      <c r="AU1188" s="228" t="s">
        <v>84</v>
      </c>
      <c r="AY1188" s="19" t="s">
        <v>262</v>
      </c>
      <c r="BE1188" s="229">
        <f>IF(N1188="základní",J1188,0)</f>
        <v>0</v>
      </c>
      <c r="BF1188" s="229">
        <f>IF(N1188="snížená",J1188,0)</f>
        <v>0</v>
      </c>
      <c r="BG1188" s="229">
        <f>IF(N1188="zákl. přenesená",J1188,0)</f>
        <v>0</v>
      </c>
      <c r="BH1188" s="229">
        <f>IF(N1188="sníž. přenesená",J1188,0)</f>
        <v>0</v>
      </c>
      <c r="BI1188" s="229">
        <f>IF(N1188="nulová",J1188,0)</f>
        <v>0</v>
      </c>
      <c r="BJ1188" s="19" t="s">
        <v>82</v>
      </c>
      <c r="BK1188" s="229">
        <f>ROUND(I1188*H1188,2)</f>
        <v>0</v>
      </c>
      <c r="BL1188" s="19" t="s">
        <v>367</v>
      </c>
      <c r="BM1188" s="228" t="s">
        <v>1146</v>
      </c>
    </row>
    <row r="1189" s="2" customFormat="1">
      <c r="A1189" s="40"/>
      <c r="B1189" s="41"/>
      <c r="C1189" s="42"/>
      <c r="D1189" s="230" t="s">
        <v>270</v>
      </c>
      <c r="E1189" s="42"/>
      <c r="F1189" s="231" t="s">
        <v>1147</v>
      </c>
      <c r="G1189" s="42"/>
      <c r="H1189" s="42"/>
      <c r="I1189" s="232"/>
      <c r="J1189" s="42"/>
      <c r="K1189" s="42"/>
      <c r="L1189" s="46"/>
      <c r="M1189" s="233"/>
      <c r="N1189" s="234"/>
      <c r="O1189" s="86"/>
      <c r="P1189" s="86"/>
      <c r="Q1189" s="86"/>
      <c r="R1189" s="86"/>
      <c r="S1189" s="86"/>
      <c r="T1189" s="87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T1189" s="19" t="s">
        <v>270</v>
      </c>
      <c r="AU1189" s="19" t="s">
        <v>84</v>
      </c>
    </row>
    <row r="1190" s="2" customFormat="1" ht="24.15" customHeight="1">
      <c r="A1190" s="40"/>
      <c r="B1190" s="41"/>
      <c r="C1190" s="217" t="s">
        <v>1148</v>
      </c>
      <c r="D1190" s="217" t="s">
        <v>264</v>
      </c>
      <c r="E1190" s="218" t="s">
        <v>1149</v>
      </c>
      <c r="F1190" s="219" t="s">
        <v>1150</v>
      </c>
      <c r="G1190" s="220" t="s">
        <v>1079</v>
      </c>
      <c r="H1190" s="289"/>
      <c r="I1190" s="222"/>
      <c r="J1190" s="223">
        <f>ROUND(I1190*H1190,2)</f>
        <v>0</v>
      </c>
      <c r="K1190" s="219" t="s">
        <v>267</v>
      </c>
      <c r="L1190" s="46"/>
      <c r="M1190" s="224" t="s">
        <v>19</v>
      </c>
      <c r="N1190" s="225" t="s">
        <v>46</v>
      </c>
      <c r="O1190" s="86"/>
      <c r="P1190" s="226">
        <f>O1190*H1190</f>
        <v>0</v>
      </c>
      <c r="Q1190" s="226">
        <v>0</v>
      </c>
      <c r="R1190" s="226">
        <f>Q1190*H1190</f>
        <v>0</v>
      </c>
      <c r="S1190" s="226">
        <v>0</v>
      </c>
      <c r="T1190" s="227">
        <f>S1190*H1190</f>
        <v>0</v>
      </c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R1190" s="228" t="s">
        <v>367</v>
      </c>
      <c r="AT1190" s="228" t="s">
        <v>264</v>
      </c>
      <c r="AU1190" s="228" t="s">
        <v>84</v>
      </c>
      <c r="AY1190" s="19" t="s">
        <v>262</v>
      </c>
      <c r="BE1190" s="229">
        <f>IF(N1190="základní",J1190,0)</f>
        <v>0</v>
      </c>
      <c r="BF1190" s="229">
        <f>IF(N1190="snížená",J1190,0)</f>
        <v>0</v>
      </c>
      <c r="BG1190" s="229">
        <f>IF(N1190="zákl. přenesená",J1190,0)</f>
        <v>0</v>
      </c>
      <c r="BH1190" s="229">
        <f>IF(N1190="sníž. přenesená",J1190,0)</f>
        <v>0</v>
      </c>
      <c r="BI1190" s="229">
        <f>IF(N1190="nulová",J1190,0)</f>
        <v>0</v>
      </c>
      <c r="BJ1190" s="19" t="s">
        <v>82</v>
      </c>
      <c r="BK1190" s="229">
        <f>ROUND(I1190*H1190,2)</f>
        <v>0</v>
      </c>
      <c r="BL1190" s="19" t="s">
        <v>367</v>
      </c>
      <c r="BM1190" s="228" t="s">
        <v>1151</v>
      </c>
    </row>
    <row r="1191" s="2" customFormat="1">
      <c r="A1191" s="40"/>
      <c r="B1191" s="41"/>
      <c r="C1191" s="42"/>
      <c r="D1191" s="230" t="s">
        <v>270</v>
      </c>
      <c r="E1191" s="42"/>
      <c r="F1191" s="231" t="s">
        <v>1152</v>
      </c>
      <c r="G1191" s="42"/>
      <c r="H1191" s="42"/>
      <c r="I1191" s="232"/>
      <c r="J1191" s="42"/>
      <c r="K1191" s="42"/>
      <c r="L1191" s="46"/>
      <c r="M1191" s="233"/>
      <c r="N1191" s="234"/>
      <c r="O1191" s="86"/>
      <c r="P1191" s="86"/>
      <c r="Q1191" s="86"/>
      <c r="R1191" s="86"/>
      <c r="S1191" s="86"/>
      <c r="T1191" s="87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T1191" s="19" t="s">
        <v>270</v>
      </c>
      <c r="AU1191" s="19" t="s">
        <v>84</v>
      </c>
    </row>
    <row r="1192" s="12" customFormat="1" ht="22.8" customHeight="1">
      <c r="A1192" s="12"/>
      <c r="B1192" s="201"/>
      <c r="C1192" s="202"/>
      <c r="D1192" s="203" t="s">
        <v>74</v>
      </c>
      <c r="E1192" s="215" t="s">
        <v>1153</v>
      </c>
      <c r="F1192" s="215" t="s">
        <v>1154</v>
      </c>
      <c r="G1192" s="202"/>
      <c r="H1192" s="202"/>
      <c r="I1192" s="205"/>
      <c r="J1192" s="216">
        <f>BK1192</f>
        <v>0</v>
      </c>
      <c r="K1192" s="202"/>
      <c r="L1192" s="207"/>
      <c r="M1192" s="208"/>
      <c r="N1192" s="209"/>
      <c r="O1192" s="209"/>
      <c r="P1192" s="210">
        <f>SUM(P1193:P1261)</f>
        <v>0</v>
      </c>
      <c r="Q1192" s="209"/>
      <c r="R1192" s="210">
        <f>SUM(R1193:R1261)</f>
        <v>0.99948689999999996</v>
      </c>
      <c r="S1192" s="209"/>
      <c r="T1192" s="211">
        <f>SUM(T1193:T1261)</f>
        <v>0.012319999999999999</v>
      </c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R1192" s="212" t="s">
        <v>84</v>
      </c>
      <c r="AT1192" s="213" t="s">
        <v>74</v>
      </c>
      <c r="AU1192" s="213" t="s">
        <v>82</v>
      </c>
      <c r="AY1192" s="212" t="s">
        <v>262</v>
      </c>
      <c r="BK1192" s="214">
        <f>SUM(BK1193:BK1261)</f>
        <v>0</v>
      </c>
    </row>
    <row r="1193" s="2" customFormat="1" ht="24.15" customHeight="1">
      <c r="A1193" s="40"/>
      <c r="B1193" s="41"/>
      <c r="C1193" s="217" t="s">
        <v>1155</v>
      </c>
      <c r="D1193" s="217" t="s">
        <v>264</v>
      </c>
      <c r="E1193" s="218" t="s">
        <v>1156</v>
      </c>
      <c r="F1193" s="219" t="s">
        <v>1157</v>
      </c>
      <c r="G1193" s="220" t="s">
        <v>137</v>
      </c>
      <c r="H1193" s="221">
        <v>1.3009999999999999</v>
      </c>
      <c r="I1193" s="222"/>
      <c r="J1193" s="223">
        <f>ROUND(I1193*H1193,2)</f>
        <v>0</v>
      </c>
      <c r="K1193" s="219" t="s">
        <v>267</v>
      </c>
      <c r="L1193" s="46"/>
      <c r="M1193" s="224" t="s">
        <v>19</v>
      </c>
      <c r="N1193" s="225" t="s">
        <v>46</v>
      </c>
      <c r="O1193" s="86"/>
      <c r="P1193" s="226">
        <f>O1193*H1193</f>
        <v>0</v>
      </c>
      <c r="Q1193" s="226">
        <v>0.00189</v>
      </c>
      <c r="R1193" s="226">
        <f>Q1193*H1193</f>
        <v>0.00245889</v>
      </c>
      <c r="S1193" s="226">
        <v>0</v>
      </c>
      <c r="T1193" s="227">
        <f>S1193*H1193</f>
        <v>0</v>
      </c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R1193" s="228" t="s">
        <v>367</v>
      </c>
      <c r="AT1193" s="228" t="s">
        <v>264</v>
      </c>
      <c r="AU1193" s="228" t="s">
        <v>84</v>
      </c>
      <c r="AY1193" s="19" t="s">
        <v>262</v>
      </c>
      <c r="BE1193" s="229">
        <f>IF(N1193="základní",J1193,0)</f>
        <v>0</v>
      </c>
      <c r="BF1193" s="229">
        <f>IF(N1193="snížená",J1193,0)</f>
        <v>0</v>
      </c>
      <c r="BG1193" s="229">
        <f>IF(N1193="zákl. přenesená",J1193,0)</f>
        <v>0</v>
      </c>
      <c r="BH1193" s="229">
        <f>IF(N1193="sníž. přenesená",J1193,0)</f>
        <v>0</v>
      </c>
      <c r="BI1193" s="229">
        <f>IF(N1193="nulová",J1193,0)</f>
        <v>0</v>
      </c>
      <c r="BJ1193" s="19" t="s">
        <v>82</v>
      </c>
      <c r="BK1193" s="229">
        <f>ROUND(I1193*H1193,2)</f>
        <v>0</v>
      </c>
      <c r="BL1193" s="19" t="s">
        <v>367</v>
      </c>
      <c r="BM1193" s="228" t="s">
        <v>1158</v>
      </c>
    </row>
    <row r="1194" s="2" customFormat="1">
      <c r="A1194" s="40"/>
      <c r="B1194" s="41"/>
      <c r="C1194" s="42"/>
      <c r="D1194" s="230" t="s">
        <v>270</v>
      </c>
      <c r="E1194" s="42"/>
      <c r="F1194" s="231" t="s">
        <v>1159</v>
      </c>
      <c r="G1194" s="42"/>
      <c r="H1194" s="42"/>
      <c r="I1194" s="232"/>
      <c r="J1194" s="42"/>
      <c r="K1194" s="42"/>
      <c r="L1194" s="46"/>
      <c r="M1194" s="233"/>
      <c r="N1194" s="234"/>
      <c r="O1194" s="86"/>
      <c r="P1194" s="86"/>
      <c r="Q1194" s="86"/>
      <c r="R1194" s="86"/>
      <c r="S1194" s="86"/>
      <c r="T1194" s="87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T1194" s="19" t="s">
        <v>270</v>
      </c>
      <c r="AU1194" s="19" t="s">
        <v>84</v>
      </c>
    </row>
    <row r="1195" s="14" customFormat="1">
      <c r="A1195" s="14"/>
      <c r="B1195" s="246"/>
      <c r="C1195" s="247"/>
      <c r="D1195" s="237" t="s">
        <v>272</v>
      </c>
      <c r="E1195" s="248" t="s">
        <v>19</v>
      </c>
      <c r="F1195" s="249" t="s">
        <v>207</v>
      </c>
      <c r="G1195" s="247"/>
      <c r="H1195" s="250">
        <v>0.32400000000000001</v>
      </c>
      <c r="I1195" s="251"/>
      <c r="J1195" s="247"/>
      <c r="K1195" s="247"/>
      <c r="L1195" s="252"/>
      <c r="M1195" s="253"/>
      <c r="N1195" s="254"/>
      <c r="O1195" s="254"/>
      <c r="P1195" s="254"/>
      <c r="Q1195" s="254"/>
      <c r="R1195" s="254"/>
      <c r="S1195" s="254"/>
      <c r="T1195" s="255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T1195" s="256" t="s">
        <v>272</v>
      </c>
      <c r="AU1195" s="256" t="s">
        <v>84</v>
      </c>
      <c r="AV1195" s="14" t="s">
        <v>84</v>
      </c>
      <c r="AW1195" s="14" t="s">
        <v>34</v>
      </c>
      <c r="AX1195" s="14" t="s">
        <v>75</v>
      </c>
      <c r="AY1195" s="256" t="s">
        <v>262</v>
      </c>
    </row>
    <row r="1196" s="14" customFormat="1">
      <c r="A1196" s="14"/>
      <c r="B1196" s="246"/>
      <c r="C1196" s="247"/>
      <c r="D1196" s="237" t="s">
        <v>272</v>
      </c>
      <c r="E1196" s="248" t="s">
        <v>19</v>
      </c>
      <c r="F1196" s="249" t="s">
        <v>136</v>
      </c>
      <c r="G1196" s="247"/>
      <c r="H1196" s="250">
        <v>0.97699999999999998</v>
      </c>
      <c r="I1196" s="251"/>
      <c r="J1196" s="247"/>
      <c r="K1196" s="247"/>
      <c r="L1196" s="252"/>
      <c r="M1196" s="253"/>
      <c r="N1196" s="254"/>
      <c r="O1196" s="254"/>
      <c r="P1196" s="254"/>
      <c r="Q1196" s="254"/>
      <c r="R1196" s="254"/>
      <c r="S1196" s="254"/>
      <c r="T1196" s="255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T1196" s="256" t="s">
        <v>272</v>
      </c>
      <c r="AU1196" s="256" t="s">
        <v>84</v>
      </c>
      <c r="AV1196" s="14" t="s">
        <v>84</v>
      </c>
      <c r="AW1196" s="14" t="s">
        <v>34</v>
      </c>
      <c r="AX1196" s="14" t="s">
        <v>75</v>
      </c>
      <c r="AY1196" s="256" t="s">
        <v>262</v>
      </c>
    </row>
    <row r="1197" s="15" customFormat="1">
      <c r="A1197" s="15"/>
      <c r="B1197" s="257"/>
      <c r="C1197" s="258"/>
      <c r="D1197" s="237" t="s">
        <v>272</v>
      </c>
      <c r="E1197" s="259" t="s">
        <v>19</v>
      </c>
      <c r="F1197" s="260" t="s">
        <v>278</v>
      </c>
      <c r="G1197" s="258"/>
      <c r="H1197" s="261">
        <v>1.3009999999999999</v>
      </c>
      <c r="I1197" s="262"/>
      <c r="J1197" s="258"/>
      <c r="K1197" s="258"/>
      <c r="L1197" s="263"/>
      <c r="M1197" s="264"/>
      <c r="N1197" s="265"/>
      <c r="O1197" s="265"/>
      <c r="P1197" s="265"/>
      <c r="Q1197" s="265"/>
      <c r="R1197" s="265"/>
      <c r="S1197" s="265"/>
      <c r="T1197" s="266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T1197" s="267" t="s">
        <v>272</v>
      </c>
      <c r="AU1197" s="267" t="s">
        <v>84</v>
      </c>
      <c r="AV1197" s="15" t="s">
        <v>268</v>
      </c>
      <c r="AW1197" s="15" t="s">
        <v>34</v>
      </c>
      <c r="AX1197" s="15" t="s">
        <v>82</v>
      </c>
      <c r="AY1197" s="267" t="s">
        <v>262</v>
      </c>
    </row>
    <row r="1198" s="2" customFormat="1" ht="24.15" customHeight="1">
      <c r="A1198" s="40"/>
      <c r="B1198" s="41"/>
      <c r="C1198" s="217" t="s">
        <v>1160</v>
      </c>
      <c r="D1198" s="217" t="s">
        <v>264</v>
      </c>
      <c r="E1198" s="218" t="s">
        <v>1161</v>
      </c>
      <c r="F1198" s="219" t="s">
        <v>1162</v>
      </c>
      <c r="G1198" s="220" t="s">
        <v>370</v>
      </c>
      <c r="H1198" s="221">
        <v>8</v>
      </c>
      <c r="I1198" s="222"/>
      <c r="J1198" s="223">
        <f>ROUND(I1198*H1198,2)</f>
        <v>0</v>
      </c>
      <c r="K1198" s="219" t="s">
        <v>267</v>
      </c>
      <c r="L1198" s="46"/>
      <c r="M1198" s="224" t="s">
        <v>19</v>
      </c>
      <c r="N1198" s="225" t="s">
        <v>46</v>
      </c>
      <c r="O1198" s="86"/>
      <c r="P1198" s="226">
        <f>O1198*H1198</f>
        <v>0</v>
      </c>
      <c r="Q1198" s="226">
        <v>0.0026700000000000001</v>
      </c>
      <c r="R1198" s="226">
        <f>Q1198*H1198</f>
        <v>0.021360000000000001</v>
      </c>
      <c r="S1198" s="226">
        <v>0</v>
      </c>
      <c r="T1198" s="227">
        <f>S1198*H1198</f>
        <v>0</v>
      </c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R1198" s="228" t="s">
        <v>367</v>
      </c>
      <c r="AT1198" s="228" t="s">
        <v>264</v>
      </c>
      <c r="AU1198" s="228" t="s">
        <v>84</v>
      </c>
      <c r="AY1198" s="19" t="s">
        <v>262</v>
      </c>
      <c r="BE1198" s="229">
        <f>IF(N1198="základní",J1198,0)</f>
        <v>0</v>
      </c>
      <c r="BF1198" s="229">
        <f>IF(N1198="snížená",J1198,0)</f>
        <v>0</v>
      </c>
      <c r="BG1198" s="229">
        <f>IF(N1198="zákl. přenesená",J1198,0)</f>
        <v>0</v>
      </c>
      <c r="BH1198" s="229">
        <f>IF(N1198="sníž. přenesená",J1198,0)</f>
        <v>0</v>
      </c>
      <c r="BI1198" s="229">
        <f>IF(N1198="nulová",J1198,0)</f>
        <v>0</v>
      </c>
      <c r="BJ1198" s="19" t="s">
        <v>82</v>
      </c>
      <c r="BK1198" s="229">
        <f>ROUND(I1198*H1198,2)</f>
        <v>0</v>
      </c>
      <c r="BL1198" s="19" t="s">
        <v>367</v>
      </c>
      <c r="BM1198" s="228" t="s">
        <v>1163</v>
      </c>
    </row>
    <row r="1199" s="2" customFormat="1">
      <c r="A1199" s="40"/>
      <c r="B1199" s="41"/>
      <c r="C1199" s="42"/>
      <c r="D1199" s="230" t="s">
        <v>270</v>
      </c>
      <c r="E1199" s="42"/>
      <c r="F1199" s="231" t="s">
        <v>1164</v>
      </c>
      <c r="G1199" s="42"/>
      <c r="H1199" s="42"/>
      <c r="I1199" s="232"/>
      <c r="J1199" s="42"/>
      <c r="K1199" s="42"/>
      <c r="L1199" s="46"/>
      <c r="M1199" s="233"/>
      <c r="N1199" s="234"/>
      <c r="O1199" s="86"/>
      <c r="P1199" s="86"/>
      <c r="Q1199" s="86"/>
      <c r="R1199" s="86"/>
      <c r="S1199" s="86"/>
      <c r="T1199" s="87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T1199" s="19" t="s">
        <v>270</v>
      </c>
      <c r="AU1199" s="19" t="s">
        <v>84</v>
      </c>
    </row>
    <row r="1200" s="2" customFormat="1" ht="16.5" customHeight="1">
      <c r="A1200" s="40"/>
      <c r="B1200" s="41"/>
      <c r="C1200" s="268" t="s">
        <v>1165</v>
      </c>
      <c r="D1200" s="268" t="s">
        <v>315</v>
      </c>
      <c r="E1200" s="269" t="s">
        <v>1166</v>
      </c>
      <c r="F1200" s="270" t="s">
        <v>1167</v>
      </c>
      <c r="G1200" s="271" t="s">
        <v>370</v>
      </c>
      <c r="H1200" s="272">
        <v>8</v>
      </c>
      <c r="I1200" s="273"/>
      <c r="J1200" s="274">
        <f>ROUND(I1200*H1200,2)</f>
        <v>0</v>
      </c>
      <c r="K1200" s="270" t="s">
        <v>267</v>
      </c>
      <c r="L1200" s="275"/>
      <c r="M1200" s="276" t="s">
        <v>19</v>
      </c>
      <c r="N1200" s="277" t="s">
        <v>46</v>
      </c>
      <c r="O1200" s="86"/>
      <c r="P1200" s="226">
        <f>O1200*H1200</f>
        <v>0</v>
      </c>
      <c r="Q1200" s="226">
        <v>0.002</v>
      </c>
      <c r="R1200" s="226">
        <f>Q1200*H1200</f>
        <v>0.016</v>
      </c>
      <c r="S1200" s="226">
        <v>0</v>
      </c>
      <c r="T1200" s="227">
        <f>S1200*H1200</f>
        <v>0</v>
      </c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R1200" s="228" t="s">
        <v>477</v>
      </c>
      <c r="AT1200" s="228" t="s">
        <v>315</v>
      </c>
      <c r="AU1200" s="228" t="s">
        <v>84</v>
      </c>
      <c r="AY1200" s="19" t="s">
        <v>262</v>
      </c>
      <c r="BE1200" s="229">
        <f>IF(N1200="základní",J1200,0)</f>
        <v>0</v>
      </c>
      <c r="BF1200" s="229">
        <f>IF(N1200="snížená",J1200,0)</f>
        <v>0</v>
      </c>
      <c r="BG1200" s="229">
        <f>IF(N1200="zákl. přenesená",J1200,0)</f>
        <v>0</v>
      </c>
      <c r="BH1200" s="229">
        <f>IF(N1200="sníž. přenesená",J1200,0)</f>
        <v>0</v>
      </c>
      <c r="BI1200" s="229">
        <f>IF(N1200="nulová",J1200,0)</f>
        <v>0</v>
      </c>
      <c r="BJ1200" s="19" t="s">
        <v>82</v>
      </c>
      <c r="BK1200" s="229">
        <f>ROUND(I1200*H1200,2)</f>
        <v>0</v>
      </c>
      <c r="BL1200" s="19" t="s">
        <v>367</v>
      </c>
      <c r="BM1200" s="228" t="s">
        <v>1168</v>
      </c>
    </row>
    <row r="1201" s="2" customFormat="1">
      <c r="A1201" s="40"/>
      <c r="B1201" s="41"/>
      <c r="C1201" s="42"/>
      <c r="D1201" s="230" t="s">
        <v>270</v>
      </c>
      <c r="E1201" s="42"/>
      <c r="F1201" s="231" t="s">
        <v>1169</v>
      </c>
      <c r="G1201" s="42"/>
      <c r="H1201" s="42"/>
      <c r="I1201" s="232"/>
      <c r="J1201" s="42"/>
      <c r="K1201" s="42"/>
      <c r="L1201" s="46"/>
      <c r="M1201" s="233"/>
      <c r="N1201" s="234"/>
      <c r="O1201" s="86"/>
      <c r="P1201" s="86"/>
      <c r="Q1201" s="86"/>
      <c r="R1201" s="86"/>
      <c r="S1201" s="86"/>
      <c r="T1201" s="87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T1201" s="19" t="s">
        <v>270</v>
      </c>
      <c r="AU1201" s="19" t="s">
        <v>84</v>
      </c>
    </row>
    <row r="1202" s="2" customFormat="1" ht="21.75" customHeight="1">
      <c r="A1202" s="40"/>
      <c r="B1202" s="41"/>
      <c r="C1202" s="217" t="s">
        <v>1170</v>
      </c>
      <c r="D1202" s="217" t="s">
        <v>264</v>
      </c>
      <c r="E1202" s="218" t="s">
        <v>1171</v>
      </c>
      <c r="F1202" s="219" t="s">
        <v>1172</v>
      </c>
      <c r="G1202" s="220" t="s">
        <v>130</v>
      </c>
      <c r="H1202" s="221">
        <v>19.600000000000001</v>
      </c>
      <c r="I1202" s="222"/>
      <c r="J1202" s="223">
        <f>ROUND(I1202*H1202,2)</f>
        <v>0</v>
      </c>
      <c r="K1202" s="219" t="s">
        <v>267</v>
      </c>
      <c r="L1202" s="46"/>
      <c r="M1202" s="224" t="s">
        <v>19</v>
      </c>
      <c r="N1202" s="225" t="s">
        <v>46</v>
      </c>
      <c r="O1202" s="86"/>
      <c r="P1202" s="226">
        <f>O1202*H1202</f>
        <v>0</v>
      </c>
      <c r="Q1202" s="226">
        <v>0</v>
      </c>
      <c r="R1202" s="226">
        <f>Q1202*H1202</f>
        <v>0</v>
      </c>
      <c r="S1202" s="226">
        <v>0</v>
      </c>
      <c r="T1202" s="227">
        <f>S1202*H1202</f>
        <v>0</v>
      </c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R1202" s="228" t="s">
        <v>367</v>
      </c>
      <c r="AT1202" s="228" t="s">
        <v>264</v>
      </c>
      <c r="AU1202" s="228" t="s">
        <v>84</v>
      </c>
      <c r="AY1202" s="19" t="s">
        <v>262</v>
      </c>
      <c r="BE1202" s="229">
        <f>IF(N1202="základní",J1202,0)</f>
        <v>0</v>
      </c>
      <c r="BF1202" s="229">
        <f>IF(N1202="snížená",J1202,0)</f>
        <v>0</v>
      </c>
      <c r="BG1202" s="229">
        <f>IF(N1202="zákl. přenesená",J1202,0)</f>
        <v>0</v>
      </c>
      <c r="BH1202" s="229">
        <f>IF(N1202="sníž. přenesená",J1202,0)</f>
        <v>0</v>
      </c>
      <c r="BI1202" s="229">
        <f>IF(N1202="nulová",J1202,0)</f>
        <v>0</v>
      </c>
      <c r="BJ1202" s="19" t="s">
        <v>82</v>
      </c>
      <c r="BK1202" s="229">
        <f>ROUND(I1202*H1202,2)</f>
        <v>0</v>
      </c>
      <c r="BL1202" s="19" t="s">
        <v>367</v>
      </c>
      <c r="BM1202" s="228" t="s">
        <v>1173</v>
      </c>
    </row>
    <row r="1203" s="2" customFormat="1">
      <c r="A1203" s="40"/>
      <c r="B1203" s="41"/>
      <c r="C1203" s="42"/>
      <c r="D1203" s="230" t="s">
        <v>270</v>
      </c>
      <c r="E1203" s="42"/>
      <c r="F1203" s="231" t="s">
        <v>1174</v>
      </c>
      <c r="G1203" s="42"/>
      <c r="H1203" s="42"/>
      <c r="I1203" s="232"/>
      <c r="J1203" s="42"/>
      <c r="K1203" s="42"/>
      <c r="L1203" s="46"/>
      <c r="M1203" s="233"/>
      <c r="N1203" s="234"/>
      <c r="O1203" s="86"/>
      <c r="P1203" s="86"/>
      <c r="Q1203" s="86"/>
      <c r="R1203" s="86"/>
      <c r="S1203" s="86"/>
      <c r="T1203" s="87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T1203" s="19" t="s">
        <v>270</v>
      </c>
      <c r="AU1203" s="19" t="s">
        <v>84</v>
      </c>
    </row>
    <row r="1204" s="13" customFormat="1">
      <c r="A1204" s="13"/>
      <c r="B1204" s="235"/>
      <c r="C1204" s="236"/>
      <c r="D1204" s="237" t="s">
        <v>272</v>
      </c>
      <c r="E1204" s="238" t="s">
        <v>19</v>
      </c>
      <c r="F1204" s="239" t="s">
        <v>404</v>
      </c>
      <c r="G1204" s="236"/>
      <c r="H1204" s="238" t="s">
        <v>19</v>
      </c>
      <c r="I1204" s="240"/>
      <c r="J1204" s="236"/>
      <c r="K1204" s="236"/>
      <c r="L1204" s="241"/>
      <c r="M1204" s="242"/>
      <c r="N1204" s="243"/>
      <c r="O1204" s="243"/>
      <c r="P1204" s="243"/>
      <c r="Q1204" s="243"/>
      <c r="R1204" s="243"/>
      <c r="S1204" s="243"/>
      <c r="T1204" s="244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T1204" s="245" t="s">
        <v>272</v>
      </c>
      <c r="AU1204" s="245" t="s">
        <v>84</v>
      </c>
      <c r="AV1204" s="13" t="s">
        <v>82</v>
      </c>
      <c r="AW1204" s="13" t="s">
        <v>34</v>
      </c>
      <c r="AX1204" s="13" t="s">
        <v>75</v>
      </c>
      <c r="AY1204" s="245" t="s">
        <v>262</v>
      </c>
    </row>
    <row r="1205" s="14" customFormat="1">
      <c r="A1205" s="14"/>
      <c r="B1205" s="246"/>
      <c r="C1205" s="247"/>
      <c r="D1205" s="237" t="s">
        <v>272</v>
      </c>
      <c r="E1205" s="248" t="s">
        <v>19</v>
      </c>
      <c r="F1205" s="249" t="s">
        <v>1175</v>
      </c>
      <c r="G1205" s="247"/>
      <c r="H1205" s="250">
        <v>8.4399999999999995</v>
      </c>
      <c r="I1205" s="251"/>
      <c r="J1205" s="247"/>
      <c r="K1205" s="247"/>
      <c r="L1205" s="252"/>
      <c r="M1205" s="253"/>
      <c r="N1205" s="254"/>
      <c r="O1205" s="254"/>
      <c r="P1205" s="254"/>
      <c r="Q1205" s="254"/>
      <c r="R1205" s="254"/>
      <c r="S1205" s="254"/>
      <c r="T1205" s="255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T1205" s="256" t="s">
        <v>272</v>
      </c>
      <c r="AU1205" s="256" t="s">
        <v>84</v>
      </c>
      <c r="AV1205" s="14" t="s">
        <v>84</v>
      </c>
      <c r="AW1205" s="14" t="s">
        <v>34</v>
      </c>
      <c r="AX1205" s="14" t="s">
        <v>75</v>
      </c>
      <c r="AY1205" s="256" t="s">
        <v>262</v>
      </c>
    </row>
    <row r="1206" s="14" customFormat="1">
      <c r="A1206" s="14"/>
      <c r="B1206" s="246"/>
      <c r="C1206" s="247"/>
      <c r="D1206" s="237" t="s">
        <v>272</v>
      </c>
      <c r="E1206" s="248" t="s">
        <v>19</v>
      </c>
      <c r="F1206" s="249" t="s">
        <v>1176</v>
      </c>
      <c r="G1206" s="247"/>
      <c r="H1206" s="250">
        <v>6.8600000000000003</v>
      </c>
      <c r="I1206" s="251"/>
      <c r="J1206" s="247"/>
      <c r="K1206" s="247"/>
      <c r="L1206" s="252"/>
      <c r="M1206" s="253"/>
      <c r="N1206" s="254"/>
      <c r="O1206" s="254"/>
      <c r="P1206" s="254"/>
      <c r="Q1206" s="254"/>
      <c r="R1206" s="254"/>
      <c r="S1206" s="254"/>
      <c r="T1206" s="255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T1206" s="256" t="s">
        <v>272</v>
      </c>
      <c r="AU1206" s="256" t="s">
        <v>84</v>
      </c>
      <c r="AV1206" s="14" t="s">
        <v>84</v>
      </c>
      <c r="AW1206" s="14" t="s">
        <v>34</v>
      </c>
      <c r="AX1206" s="14" t="s">
        <v>75</v>
      </c>
      <c r="AY1206" s="256" t="s">
        <v>262</v>
      </c>
    </row>
    <row r="1207" s="14" customFormat="1">
      <c r="A1207" s="14"/>
      <c r="B1207" s="246"/>
      <c r="C1207" s="247"/>
      <c r="D1207" s="237" t="s">
        <v>272</v>
      </c>
      <c r="E1207" s="248" t="s">
        <v>19</v>
      </c>
      <c r="F1207" s="249" t="s">
        <v>1177</v>
      </c>
      <c r="G1207" s="247"/>
      <c r="H1207" s="250">
        <v>4.2999999999999998</v>
      </c>
      <c r="I1207" s="251"/>
      <c r="J1207" s="247"/>
      <c r="K1207" s="247"/>
      <c r="L1207" s="252"/>
      <c r="M1207" s="253"/>
      <c r="N1207" s="254"/>
      <c r="O1207" s="254"/>
      <c r="P1207" s="254"/>
      <c r="Q1207" s="254"/>
      <c r="R1207" s="254"/>
      <c r="S1207" s="254"/>
      <c r="T1207" s="255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T1207" s="256" t="s">
        <v>272</v>
      </c>
      <c r="AU1207" s="256" t="s">
        <v>84</v>
      </c>
      <c r="AV1207" s="14" t="s">
        <v>84</v>
      </c>
      <c r="AW1207" s="14" t="s">
        <v>34</v>
      </c>
      <c r="AX1207" s="14" t="s">
        <v>75</v>
      </c>
      <c r="AY1207" s="256" t="s">
        <v>262</v>
      </c>
    </row>
    <row r="1208" s="15" customFormat="1">
      <c r="A1208" s="15"/>
      <c r="B1208" s="257"/>
      <c r="C1208" s="258"/>
      <c r="D1208" s="237" t="s">
        <v>272</v>
      </c>
      <c r="E1208" s="259" t="s">
        <v>19</v>
      </c>
      <c r="F1208" s="260" t="s">
        <v>278</v>
      </c>
      <c r="G1208" s="258"/>
      <c r="H1208" s="261">
        <v>19.600000000000001</v>
      </c>
      <c r="I1208" s="262"/>
      <c r="J1208" s="258"/>
      <c r="K1208" s="258"/>
      <c r="L1208" s="263"/>
      <c r="M1208" s="264"/>
      <c r="N1208" s="265"/>
      <c r="O1208" s="265"/>
      <c r="P1208" s="265"/>
      <c r="Q1208" s="265"/>
      <c r="R1208" s="265"/>
      <c r="S1208" s="265"/>
      <c r="T1208" s="266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T1208" s="267" t="s">
        <v>272</v>
      </c>
      <c r="AU1208" s="267" t="s">
        <v>84</v>
      </c>
      <c r="AV1208" s="15" t="s">
        <v>268</v>
      </c>
      <c r="AW1208" s="15" t="s">
        <v>34</v>
      </c>
      <c r="AX1208" s="15" t="s">
        <v>82</v>
      </c>
      <c r="AY1208" s="267" t="s">
        <v>262</v>
      </c>
    </row>
    <row r="1209" s="2" customFormat="1" ht="16.5" customHeight="1">
      <c r="A1209" s="40"/>
      <c r="B1209" s="41"/>
      <c r="C1209" s="268" t="s">
        <v>1178</v>
      </c>
      <c r="D1209" s="268" t="s">
        <v>315</v>
      </c>
      <c r="E1209" s="269" t="s">
        <v>1179</v>
      </c>
      <c r="F1209" s="270" t="s">
        <v>1180</v>
      </c>
      <c r="G1209" s="271" t="s">
        <v>137</v>
      </c>
      <c r="H1209" s="272">
        <v>0.32400000000000001</v>
      </c>
      <c r="I1209" s="273"/>
      <c r="J1209" s="274">
        <f>ROUND(I1209*H1209,2)</f>
        <v>0</v>
      </c>
      <c r="K1209" s="270" t="s">
        <v>267</v>
      </c>
      <c r="L1209" s="275"/>
      <c r="M1209" s="276" t="s">
        <v>19</v>
      </c>
      <c r="N1209" s="277" t="s">
        <v>46</v>
      </c>
      <c r="O1209" s="86"/>
      <c r="P1209" s="226">
        <f>O1209*H1209</f>
        <v>0</v>
      </c>
      <c r="Q1209" s="226">
        <v>0.55000000000000004</v>
      </c>
      <c r="R1209" s="226">
        <f>Q1209*H1209</f>
        <v>0.17820000000000003</v>
      </c>
      <c r="S1209" s="226">
        <v>0</v>
      </c>
      <c r="T1209" s="227">
        <f>S1209*H1209</f>
        <v>0</v>
      </c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R1209" s="228" t="s">
        <v>477</v>
      </c>
      <c r="AT1209" s="228" t="s">
        <v>315</v>
      </c>
      <c r="AU1209" s="228" t="s">
        <v>84</v>
      </c>
      <c r="AY1209" s="19" t="s">
        <v>262</v>
      </c>
      <c r="BE1209" s="229">
        <f>IF(N1209="základní",J1209,0)</f>
        <v>0</v>
      </c>
      <c r="BF1209" s="229">
        <f>IF(N1209="snížená",J1209,0)</f>
        <v>0</v>
      </c>
      <c r="BG1209" s="229">
        <f>IF(N1209="zákl. přenesená",J1209,0)</f>
        <v>0</v>
      </c>
      <c r="BH1209" s="229">
        <f>IF(N1209="sníž. přenesená",J1209,0)</f>
        <v>0</v>
      </c>
      <c r="BI1209" s="229">
        <f>IF(N1209="nulová",J1209,0)</f>
        <v>0</v>
      </c>
      <c r="BJ1209" s="19" t="s">
        <v>82</v>
      </c>
      <c r="BK1209" s="229">
        <f>ROUND(I1209*H1209,2)</f>
        <v>0</v>
      </c>
      <c r="BL1209" s="19" t="s">
        <v>367</v>
      </c>
      <c r="BM1209" s="228" t="s">
        <v>1181</v>
      </c>
    </row>
    <row r="1210" s="2" customFormat="1">
      <c r="A1210" s="40"/>
      <c r="B1210" s="41"/>
      <c r="C1210" s="42"/>
      <c r="D1210" s="230" t="s">
        <v>270</v>
      </c>
      <c r="E1210" s="42"/>
      <c r="F1210" s="231" t="s">
        <v>1182</v>
      </c>
      <c r="G1210" s="42"/>
      <c r="H1210" s="42"/>
      <c r="I1210" s="232"/>
      <c r="J1210" s="42"/>
      <c r="K1210" s="42"/>
      <c r="L1210" s="46"/>
      <c r="M1210" s="233"/>
      <c r="N1210" s="234"/>
      <c r="O1210" s="86"/>
      <c r="P1210" s="86"/>
      <c r="Q1210" s="86"/>
      <c r="R1210" s="86"/>
      <c r="S1210" s="86"/>
      <c r="T1210" s="87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T1210" s="19" t="s">
        <v>270</v>
      </c>
      <c r="AU1210" s="19" t="s">
        <v>84</v>
      </c>
    </row>
    <row r="1211" s="13" customFormat="1">
      <c r="A1211" s="13"/>
      <c r="B1211" s="235"/>
      <c r="C1211" s="236"/>
      <c r="D1211" s="237" t="s">
        <v>272</v>
      </c>
      <c r="E1211" s="238" t="s">
        <v>19</v>
      </c>
      <c r="F1211" s="239" t="s">
        <v>404</v>
      </c>
      <c r="G1211" s="236"/>
      <c r="H1211" s="238" t="s">
        <v>19</v>
      </c>
      <c r="I1211" s="240"/>
      <c r="J1211" s="236"/>
      <c r="K1211" s="236"/>
      <c r="L1211" s="241"/>
      <c r="M1211" s="242"/>
      <c r="N1211" s="243"/>
      <c r="O1211" s="243"/>
      <c r="P1211" s="243"/>
      <c r="Q1211" s="243"/>
      <c r="R1211" s="243"/>
      <c r="S1211" s="243"/>
      <c r="T1211" s="244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T1211" s="245" t="s">
        <v>272</v>
      </c>
      <c r="AU1211" s="245" t="s">
        <v>84</v>
      </c>
      <c r="AV1211" s="13" t="s">
        <v>82</v>
      </c>
      <c r="AW1211" s="13" t="s">
        <v>34</v>
      </c>
      <c r="AX1211" s="13" t="s">
        <v>75</v>
      </c>
      <c r="AY1211" s="245" t="s">
        <v>262</v>
      </c>
    </row>
    <row r="1212" s="14" customFormat="1">
      <c r="A1212" s="14"/>
      <c r="B1212" s="246"/>
      <c r="C1212" s="247"/>
      <c r="D1212" s="237" t="s">
        <v>272</v>
      </c>
      <c r="E1212" s="248" t="s">
        <v>19</v>
      </c>
      <c r="F1212" s="249" t="s">
        <v>1183</v>
      </c>
      <c r="G1212" s="247"/>
      <c r="H1212" s="250">
        <v>0.14899999999999999</v>
      </c>
      <c r="I1212" s="251"/>
      <c r="J1212" s="247"/>
      <c r="K1212" s="247"/>
      <c r="L1212" s="252"/>
      <c r="M1212" s="253"/>
      <c r="N1212" s="254"/>
      <c r="O1212" s="254"/>
      <c r="P1212" s="254"/>
      <c r="Q1212" s="254"/>
      <c r="R1212" s="254"/>
      <c r="S1212" s="254"/>
      <c r="T1212" s="255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T1212" s="256" t="s">
        <v>272</v>
      </c>
      <c r="AU1212" s="256" t="s">
        <v>84</v>
      </c>
      <c r="AV1212" s="14" t="s">
        <v>84</v>
      </c>
      <c r="AW1212" s="14" t="s">
        <v>34</v>
      </c>
      <c r="AX1212" s="14" t="s">
        <v>75</v>
      </c>
      <c r="AY1212" s="256" t="s">
        <v>262</v>
      </c>
    </row>
    <row r="1213" s="14" customFormat="1">
      <c r="A1213" s="14"/>
      <c r="B1213" s="246"/>
      <c r="C1213" s="247"/>
      <c r="D1213" s="237" t="s">
        <v>272</v>
      </c>
      <c r="E1213" s="248" t="s">
        <v>19</v>
      </c>
      <c r="F1213" s="249" t="s">
        <v>1184</v>
      </c>
      <c r="G1213" s="247"/>
      <c r="H1213" s="250">
        <v>0.121</v>
      </c>
      <c r="I1213" s="251"/>
      <c r="J1213" s="247"/>
      <c r="K1213" s="247"/>
      <c r="L1213" s="252"/>
      <c r="M1213" s="253"/>
      <c r="N1213" s="254"/>
      <c r="O1213" s="254"/>
      <c r="P1213" s="254"/>
      <c r="Q1213" s="254"/>
      <c r="R1213" s="254"/>
      <c r="S1213" s="254"/>
      <c r="T1213" s="255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T1213" s="256" t="s">
        <v>272</v>
      </c>
      <c r="AU1213" s="256" t="s">
        <v>84</v>
      </c>
      <c r="AV1213" s="14" t="s">
        <v>84</v>
      </c>
      <c r="AW1213" s="14" t="s">
        <v>34</v>
      </c>
      <c r="AX1213" s="14" t="s">
        <v>75</v>
      </c>
      <c r="AY1213" s="256" t="s">
        <v>262</v>
      </c>
    </row>
    <row r="1214" s="14" customFormat="1">
      <c r="A1214" s="14"/>
      <c r="B1214" s="246"/>
      <c r="C1214" s="247"/>
      <c r="D1214" s="237" t="s">
        <v>272</v>
      </c>
      <c r="E1214" s="248" t="s">
        <v>19</v>
      </c>
      <c r="F1214" s="249" t="s">
        <v>1185</v>
      </c>
      <c r="G1214" s="247"/>
      <c r="H1214" s="250">
        <v>0.053999999999999999</v>
      </c>
      <c r="I1214" s="251"/>
      <c r="J1214" s="247"/>
      <c r="K1214" s="247"/>
      <c r="L1214" s="252"/>
      <c r="M1214" s="253"/>
      <c r="N1214" s="254"/>
      <c r="O1214" s="254"/>
      <c r="P1214" s="254"/>
      <c r="Q1214" s="254"/>
      <c r="R1214" s="254"/>
      <c r="S1214" s="254"/>
      <c r="T1214" s="255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T1214" s="256" t="s">
        <v>272</v>
      </c>
      <c r="AU1214" s="256" t="s">
        <v>84</v>
      </c>
      <c r="AV1214" s="14" t="s">
        <v>84</v>
      </c>
      <c r="AW1214" s="14" t="s">
        <v>34</v>
      </c>
      <c r="AX1214" s="14" t="s">
        <v>75</v>
      </c>
      <c r="AY1214" s="256" t="s">
        <v>262</v>
      </c>
    </row>
    <row r="1215" s="15" customFormat="1">
      <c r="A1215" s="15"/>
      <c r="B1215" s="257"/>
      <c r="C1215" s="258"/>
      <c r="D1215" s="237" t="s">
        <v>272</v>
      </c>
      <c r="E1215" s="259" t="s">
        <v>207</v>
      </c>
      <c r="F1215" s="260" t="s">
        <v>278</v>
      </c>
      <c r="G1215" s="258"/>
      <c r="H1215" s="261">
        <v>0.32400000000000001</v>
      </c>
      <c r="I1215" s="262"/>
      <c r="J1215" s="258"/>
      <c r="K1215" s="258"/>
      <c r="L1215" s="263"/>
      <c r="M1215" s="264"/>
      <c r="N1215" s="265"/>
      <c r="O1215" s="265"/>
      <c r="P1215" s="265"/>
      <c r="Q1215" s="265"/>
      <c r="R1215" s="265"/>
      <c r="S1215" s="265"/>
      <c r="T1215" s="266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T1215" s="267" t="s">
        <v>272</v>
      </c>
      <c r="AU1215" s="267" t="s">
        <v>84</v>
      </c>
      <c r="AV1215" s="15" t="s">
        <v>268</v>
      </c>
      <c r="AW1215" s="15" t="s">
        <v>34</v>
      </c>
      <c r="AX1215" s="15" t="s">
        <v>82</v>
      </c>
      <c r="AY1215" s="267" t="s">
        <v>262</v>
      </c>
    </row>
    <row r="1216" s="2" customFormat="1" ht="16.5" customHeight="1">
      <c r="A1216" s="40"/>
      <c r="B1216" s="41"/>
      <c r="C1216" s="217" t="s">
        <v>1186</v>
      </c>
      <c r="D1216" s="217" t="s">
        <v>264</v>
      </c>
      <c r="E1216" s="218" t="s">
        <v>1187</v>
      </c>
      <c r="F1216" s="219" t="s">
        <v>1188</v>
      </c>
      <c r="G1216" s="220" t="s">
        <v>137</v>
      </c>
      <c r="H1216" s="221">
        <v>0.32400000000000001</v>
      </c>
      <c r="I1216" s="222"/>
      <c r="J1216" s="223">
        <f>ROUND(I1216*H1216,2)</f>
        <v>0</v>
      </c>
      <c r="K1216" s="219" t="s">
        <v>267</v>
      </c>
      <c r="L1216" s="46"/>
      <c r="M1216" s="224" t="s">
        <v>19</v>
      </c>
      <c r="N1216" s="225" t="s">
        <v>46</v>
      </c>
      <c r="O1216" s="86"/>
      <c r="P1216" s="226">
        <f>O1216*H1216</f>
        <v>0</v>
      </c>
      <c r="Q1216" s="226">
        <v>0.012659999999999999</v>
      </c>
      <c r="R1216" s="226">
        <f>Q1216*H1216</f>
        <v>0.0041018399999999998</v>
      </c>
      <c r="S1216" s="226">
        <v>0</v>
      </c>
      <c r="T1216" s="227">
        <f>S1216*H1216</f>
        <v>0</v>
      </c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R1216" s="228" t="s">
        <v>367</v>
      </c>
      <c r="AT1216" s="228" t="s">
        <v>264</v>
      </c>
      <c r="AU1216" s="228" t="s">
        <v>84</v>
      </c>
      <c r="AY1216" s="19" t="s">
        <v>262</v>
      </c>
      <c r="BE1216" s="229">
        <f>IF(N1216="základní",J1216,0)</f>
        <v>0</v>
      </c>
      <c r="BF1216" s="229">
        <f>IF(N1216="snížená",J1216,0)</f>
        <v>0</v>
      </c>
      <c r="BG1216" s="229">
        <f>IF(N1216="zákl. přenesená",J1216,0)</f>
        <v>0</v>
      </c>
      <c r="BH1216" s="229">
        <f>IF(N1216="sníž. přenesená",J1216,0)</f>
        <v>0</v>
      </c>
      <c r="BI1216" s="229">
        <f>IF(N1216="nulová",J1216,0)</f>
        <v>0</v>
      </c>
      <c r="BJ1216" s="19" t="s">
        <v>82</v>
      </c>
      <c r="BK1216" s="229">
        <f>ROUND(I1216*H1216,2)</f>
        <v>0</v>
      </c>
      <c r="BL1216" s="19" t="s">
        <v>367</v>
      </c>
      <c r="BM1216" s="228" t="s">
        <v>1189</v>
      </c>
    </row>
    <row r="1217" s="2" customFormat="1">
      <c r="A1217" s="40"/>
      <c r="B1217" s="41"/>
      <c r="C1217" s="42"/>
      <c r="D1217" s="230" t="s">
        <v>270</v>
      </c>
      <c r="E1217" s="42"/>
      <c r="F1217" s="231" t="s">
        <v>1190</v>
      </c>
      <c r="G1217" s="42"/>
      <c r="H1217" s="42"/>
      <c r="I1217" s="232"/>
      <c r="J1217" s="42"/>
      <c r="K1217" s="42"/>
      <c r="L1217" s="46"/>
      <c r="M1217" s="233"/>
      <c r="N1217" s="234"/>
      <c r="O1217" s="86"/>
      <c r="P1217" s="86"/>
      <c r="Q1217" s="86"/>
      <c r="R1217" s="86"/>
      <c r="S1217" s="86"/>
      <c r="T1217" s="87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T1217" s="19" t="s">
        <v>270</v>
      </c>
      <c r="AU1217" s="19" t="s">
        <v>84</v>
      </c>
    </row>
    <row r="1218" s="14" customFormat="1">
      <c r="A1218" s="14"/>
      <c r="B1218" s="246"/>
      <c r="C1218" s="247"/>
      <c r="D1218" s="237" t="s">
        <v>272</v>
      </c>
      <c r="E1218" s="248" t="s">
        <v>19</v>
      </c>
      <c r="F1218" s="249" t="s">
        <v>207</v>
      </c>
      <c r="G1218" s="247"/>
      <c r="H1218" s="250">
        <v>0.32400000000000001</v>
      </c>
      <c r="I1218" s="251"/>
      <c r="J1218" s="247"/>
      <c r="K1218" s="247"/>
      <c r="L1218" s="252"/>
      <c r="M1218" s="253"/>
      <c r="N1218" s="254"/>
      <c r="O1218" s="254"/>
      <c r="P1218" s="254"/>
      <c r="Q1218" s="254"/>
      <c r="R1218" s="254"/>
      <c r="S1218" s="254"/>
      <c r="T1218" s="255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T1218" s="256" t="s">
        <v>272</v>
      </c>
      <c r="AU1218" s="256" t="s">
        <v>84</v>
      </c>
      <c r="AV1218" s="14" t="s">
        <v>84</v>
      </c>
      <c r="AW1218" s="14" t="s">
        <v>34</v>
      </c>
      <c r="AX1218" s="14" t="s">
        <v>75</v>
      </c>
      <c r="AY1218" s="256" t="s">
        <v>262</v>
      </c>
    </row>
    <row r="1219" s="15" customFormat="1">
      <c r="A1219" s="15"/>
      <c r="B1219" s="257"/>
      <c r="C1219" s="258"/>
      <c r="D1219" s="237" t="s">
        <v>272</v>
      </c>
      <c r="E1219" s="259" t="s">
        <v>19</v>
      </c>
      <c r="F1219" s="260" t="s">
        <v>278</v>
      </c>
      <c r="G1219" s="258"/>
      <c r="H1219" s="261">
        <v>0.32400000000000001</v>
      </c>
      <c r="I1219" s="262"/>
      <c r="J1219" s="258"/>
      <c r="K1219" s="258"/>
      <c r="L1219" s="263"/>
      <c r="M1219" s="264"/>
      <c r="N1219" s="265"/>
      <c r="O1219" s="265"/>
      <c r="P1219" s="265"/>
      <c r="Q1219" s="265"/>
      <c r="R1219" s="265"/>
      <c r="S1219" s="265"/>
      <c r="T1219" s="266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T1219" s="267" t="s">
        <v>272</v>
      </c>
      <c r="AU1219" s="267" t="s">
        <v>84</v>
      </c>
      <c r="AV1219" s="15" t="s">
        <v>268</v>
      </c>
      <c r="AW1219" s="15" t="s">
        <v>34</v>
      </c>
      <c r="AX1219" s="15" t="s">
        <v>82</v>
      </c>
      <c r="AY1219" s="267" t="s">
        <v>262</v>
      </c>
    </row>
    <row r="1220" s="2" customFormat="1" ht="24.15" customHeight="1">
      <c r="A1220" s="40"/>
      <c r="B1220" s="41"/>
      <c r="C1220" s="217" t="s">
        <v>1191</v>
      </c>
      <c r="D1220" s="217" t="s">
        <v>264</v>
      </c>
      <c r="E1220" s="218" t="s">
        <v>1192</v>
      </c>
      <c r="F1220" s="219" t="s">
        <v>1193</v>
      </c>
      <c r="G1220" s="220" t="s">
        <v>130</v>
      </c>
      <c r="H1220" s="221">
        <v>47.979999999999997</v>
      </c>
      <c r="I1220" s="222"/>
      <c r="J1220" s="223">
        <f>ROUND(I1220*H1220,2)</f>
        <v>0</v>
      </c>
      <c r="K1220" s="219" t="s">
        <v>267</v>
      </c>
      <c r="L1220" s="46"/>
      <c r="M1220" s="224" t="s">
        <v>19</v>
      </c>
      <c r="N1220" s="225" t="s">
        <v>46</v>
      </c>
      <c r="O1220" s="86"/>
      <c r="P1220" s="226">
        <f>O1220*H1220</f>
        <v>0</v>
      </c>
      <c r="Q1220" s="226">
        <v>0</v>
      </c>
      <c r="R1220" s="226">
        <f>Q1220*H1220</f>
        <v>0</v>
      </c>
      <c r="S1220" s="226">
        <v>0</v>
      </c>
      <c r="T1220" s="227">
        <f>S1220*H1220</f>
        <v>0</v>
      </c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R1220" s="228" t="s">
        <v>367</v>
      </c>
      <c r="AT1220" s="228" t="s">
        <v>264</v>
      </c>
      <c r="AU1220" s="228" t="s">
        <v>84</v>
      </c>
      <c r="AY1220" s="19" t="s">
        <v>262</v>
      </c>
      <c r="BE1220" s="229">
        <f>IF(N1220="základní",J1220,0)</f>
        <v>0</v>
      </c>
      <c r="BF1220" s="229">
        <f>IF(N1220="snížená",J1220,0)</f>
        <v>0</v>
      </c>
      <c r="BG1220" s="229">
        <f>IF(N1220="zákl. přenesená",J1220,0)</f>
        <v>0</v>
      </c>
      <c r="BH1220" s="229">
        <f>IF(N1220="sníž. přenesená",J1220,0)</f>
        <v>0</v>
      </c>
      <c r="BI1220" s="229">
        <f>IF(N1220="nulová",J1220,0)</f>
        <v>0</v>
      </c>
      <c r="BJ1220" s="19" t="s">
        <v>82</v>
      </c>
      <c r="BK1220" s="229">
        <f>ROUND(I1220*H1220,2)</f>
        <v>0</v>
      </c>
      <c r="BL1220" s="19" t="s">
        <v>367</v>
      </c>
      <c r="BM1220" s="228" t="s">
        <v>1194</v>
      </c>
    </row>
    <row r="1221" s="2" customFormat="1">
      <c r="A1221" s="40"/>
      <c r="B1221" s="41"/>
      <c r="C1221" s="42"/>
      <c r="D1221" s="230" t="s">
        <v>270</v>
      </c>
      <c r="E1221" s="42"/>
      <c r="F1221" s="231" t="s">
        <v>1195</v>
      </c>
      <c r="G1221" s="42"/>
      <c r="H1221" s="42"/>
      <c r="I1221" s="232"/>
      <c r="J1221" s="42"/>
      <c r="K1221" s="42"/>
      <c r="L1221" s="46"/>
      <c r="M1221" s="233"/>
      <c r="N1221" s="234"/>
      <c r="O1221" s="86"/>
      <c r="P1221" s="86"/>
      <c r="Q1221" s="86"/>
      <c r="R1221" s="86"/>
      <c r="S1221" s="86"/>
      <c r="T1221" s="87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T1221" s="19" t="s">
        <v>270</v>
      </c>
      <c r="AU1221" s="19" t="s">
        <v>84</v>
      </c>
    </row>
    <row r="1222" s="13" customFormat="1">
      <c r="A1222" s="13"/>
      <c r="B1222" s="235"/>
      <c r="C1222" s="236"/>
      <c r="D1222" s="237" t="s">
        <v>272</v>
      </c>
      <c r="E1222" s="238" t="s">
        <v>19</v>
      </c>
      <c r="F1222" s="239" t="s">
        <v>404</v>
      </c>
      <c r="G1222" s="236"/>
      <c r="H1222" s="238" t="s">
        <v>19</v>
      </c>
      <c r="I1222" s="240"/>
      <c r="J1222" s="236"/>
      <c r="K1222" s="236"/>
      <c r="L1222" s="241"/>
      <c r="M1222" s="242"/>
      <c r="N1222" s="243"/>
      <c r="O1222" s="243"/>
      <c r="P1222" s="243"/>
      <c r="Q1222" s="243"/>
      <c r="R1222" s="243"/>
      <c r="S1222" s="243"/>
      <c r="T1222" s="244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45" t="s">
        <v>272</v>
      </c>
      <c r="AU1222" s="245" t="s">
        <v>84</v>
      </c>
      <c r="AV1222" s="13" t="s">
        <v>82</v>
      </c>
      <c r="AW1222" s="13" t="s">
        <v>34</v>
      </c>
      <c r="AX1222" s="13" t="s">
        <v>75</v>
      </c>
      <c r="AY1222" s="245" t="s">
        <v>262</v>
      </c>
    </row>
    <row r="1223" s="14" customFormat="1">
      <c r="A1223" s="14"/>
      <c r="B1223" s="246"/>
      <c r="C1223" s="247"/>
      <c r="D1223" s="237" t="s">
        <v>272</v>
      </c>
      <c r="E1223" s="248" t="s">
        <v>19</v>
      </c>
      <c r="F1223" s="249" t="s">
        <v>1196</v>
      </c>
      <c r="G1223" s="247"/>
      <c r="H1223" s="250">
        <v>25.550000000000001</v>
      </c>
      <c r="I1223" s="251"/>
      <c r="J1223" s="247"/>
      <c r="K1223" s="247"/>
      <c r="L1223" s="252"/>
      <c r="M1223" s="253"/>
      <c r="N1223" s="254"/>
      <c r="O1223" s="254"/>
      <c r="P1223" s="254"/>
      <c r="Q1223" s="254"/>
      <c r="R1223" s="254"/>
      <c r="S1223" s="254"/>
      <c r="T1223" s="255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56" t="s">
        <v>272</v>
      </c>
      <c r="AU1223" s="256" t="s">
        <v>84</v>
      </c>
      <c r="AV1223" s="14" t="s">
        <v>84</v>
      </c>
      <c r="AW1223" s="14" t="s">
        <v>34</v>
      </c>
      <c r="AX1223" s="14" t="s">
        <v>75</v>
      </c>
      <c r="AY1223" s="256" t="s">
        <v>262</v>
      </c>
    </row>
    <row r="1224" s="14" customFormat="1">
      <c r="A1224" s="14"/>
      <c r="B1224" s="246"/>
      <c r="C1224" s="247"/>
      <c r="D1224" s="237" t="s">
        <v>272</v>
      </c>
      <c r="E1224" s="248" t="s">
        <v>19</v>
      </c>
      <c r="F1224" s="249" t="s">
        <v>1197</v>
      </c>
      <c r="G1224" s="247"/>
      <c r="H1224" s="250">
        <v>11.140000000000001</v>
      </c>
      <c r="I1224" s="251"/>
      <c r="J1224" s="247"/>
      <c r="K1224" s="247"/>
      <c r="L1224" s="252"/>
      <c r="M1224" s="253"/>
      <c r="N1224" s="254"/>
      <c r="O1224" s="254"/>
      <c r="P1224" s="254"/>
      <c r="Q1224" s="254"/>
      <c r="R1224" s="254"/>
      <c r="S1224" s="254"/>
      <c r="T1224" s="255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T1224" s="256" t="s">
        <v>272</v>
      </c>
      <c r="AU1224" s="256" t="s">
        <v>84</v>
      </c>
      <c r="AV1224" s="14" t="s">
        <v>84</v>
      </c>
      <c r="AW1224" s="14" t="s">
        <v>34</v>
      </c>
      <c r="AX1224" s="14" t="s">
        <v>75</v>
      </c>
      <c r="AY1224" s="256" t="s">
        <v>262</v>
      </c>
    </row>
    <row r="1225" s="14" customFormat="1">
      <c r="A1225" s="14"/>
      <c r="B1225" s="246"/>
      <c r="C1225" s="247"/>
      <c r="D1225" s="237" t="s">
        <v>272</v>
      </c>
      <c r="E1225" s="248" t="s">
        <v>19</v>
      </c>
      <c r="F1225" s="249" t="s">
        <v>1198</v>
      </c>
      <c r="G1225" s="247"/>
      <c r="H1225" s="250">
        <v>4.9000000000000004</v>
      </c>
      <c r="I1225" s="251"/>
      <c r="J1225" s="247"/>
      <c r="K1225" s="247"/>
      <c r="L1225" s="252"/>
      <c r="M1225" s="253"/>
      <c r="N1225" s="254"/>
      <c r="O1225" s="254"/>
      <c r="P1225" s="254"/>
      <c r="Q1225" s="254"/>
      <c r="R1225" s="254"/>
      <c r="S1225" s="254"/>
      <c r="T1225" s="255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T1225" s="256" t="s">
        <v>272</v>
      </c>
      <c r="AU1225" s="256" t="s">
        <v>84</v>
      </c>
      <c r="AV1225" s="14" t="s">
        <v>84</v>
      </c>
      <c r="AW1225" s="14" t="s">
        <v>34</v>
      </c>
      <c r="AX1225" s="14" t="s">
        <v>75</v>
      </c>
      <c r="AY1225" s="256" t="s">
        <v>262</v>
      </c>
    </row>
    <row r="1226" s="14" customFormat="1">
      <c r="A1226" s="14"/>
      <c r="B1226" s="246"/>
      <c r="C1226" s="247"/>
      <c r="D1226" s="237" t="s">
        <v>272</v>
      </c>
      <c r="E1226" s="248" t="s">
        <v>19</v>
      </c>
      <c r="F1226" s="249" t="s">
        <v>1199</v>
      </c>
      <c r="G1226" s="247"/>
      <c r="H1226" s="250">
        <v>3.3599999999999999</v>
      </c>
      <c r="I1226" s="251"/>
      <c r="J1226" s="247"/>
      <c r="K1226" s="247"/>
      <c r="L1226" s="252"/>
      <c r="M1226" s="253"/>
      <c r="N1226" s="254"/>
      <c r="O1226" s="254"/>
      <c r="P1226" s="254"/>
      <c r="Q1226" s="254"/>
      <c r="R1226" s="254"/>
      <c r="S1226" s="254"/>
      <c r="T1226" s="255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T1226" s="256" t="s">
        <v>272</v>
      </c>
      <c r="AU1226" s="256" t="s">
        <v>84</v>
      </c>
      <c r="AV1226" s="14" t="s">
        <v>84</v>
      </c>
      <c r="AW1226" s="14" t="s">
        <v>34</v>
      </c>
      <c r="AX1226" s="14" t="s">
        <v>75</v>
      </c>
      <c r="AY1226" s="256" t="s">
        <v>262</v>
      </c>
    </row>
    <row r="1227" s="14" customFormat="1">
      <c r="A1227" s="14"/>
      <c r="B1227" s="246"/>
      <c r="C1227" s="247"/>
      <c r="D1227" s="237" t="s">
        <v>272</v>
      </c>
      <c r="E1227" s="248" t="s">
        <v>19</v>
      </c>
      <c r="F1227" s="249" t="s">
        <v>1200</v>
      </c>
      <c r="G1227" s="247"/>
      <c r="H1227" s="250">
        <v>1.73</v>
      </c>
      <c r="I1227" s="251"/>
      <c r="J1227" s="247"/>
      <c r="K1227" s="247"/>
      <c r="L1227" s="252"/>
      <c r="M1227" s="253"/>
      <c r="N1227" s="254"/>
      <c r="O1227" s="254"/>
      <c r="P1227" s="254"/>
      <c r="Q1227" s="254"/>
      <c r="R1227" s="254"/>
      <c r="S1227" s="254"/>
      <c r="T1227" s="255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T1227" s="256" t="s">
        <v>272</v>
      </c>
      <c r="AU1227" s="256" t="s">
        <v>84</v>
      </c>
      <c r="AV1227" s="14" t="s">
        <v>84</v>
      </c>
      <c r="AW1227" s="14" t="s">
        <v>34</v>
      </c>
      <c r="AX1227" s="14" t="s">
        <v>75</v>
      </c>
      <c r="AY1227" s="256" t="s">
        <v>262</v>
      </c>
    </row>
    <row r="1228" s="14" customFormat="1">
      <c r="A1228" s="14"/>
      <c r="B1228" s="246"/>
      <c r="C1228" s="247"/>
      <c r="D1228" s="237" t="s">
        <v>272</v>
      </c>
      <c r="E1228" s="248" t="s">
        <v>19</v>
      </c>
      <c r="F1228" s="249" t="s">
        <v>1201</v>
      </c>
      <c r="G1228" s="247"/>
      <c r="H1228" s="250">
        <v>1.3</v>
      </c>
      <c r="I1228" s="251"/>
      <c r="J1228" s="247"/>
      <c r="K1228" s="247"/>
      <c r="L1228" s="252"/>
      <c r="M1228" s="253"/>
      <c r="N1228" s="254"/>
      <c r="O1228" s="254"/>
      <c r="P1228" s="254"/>
      <c r="Q1228" s="254"/>
      <c r="R1228" s="254"/>
      <c r="S1228" s="254"/>
      <c r="T1228" s="255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T1228" s="256" t="s">
        <v>272</v>
      </c>
      <c r="AU1228" s="256" t="s">
        <v>84</v>
      </c>
      <c r="AV1228" s="14" t="s">
        <v>84</v>
      </c>
      <c r="AW1228" s="14" t="s">
        <v>34</v>
      </c>
      <c r="AX1228" s="14" t="s">
        <v>75</v>
      </c>
      <c r="AY1228" s="256" t="s">
        <v>262</v>
      </c>
    </row>
    <row r="1229" s="15" customFormat="1">
      <c r="A1229" s="15"/>
      <c r="B1229" s="257"/>
      <c r="C1229" s="258"/>
      <c r="D1229" s="237" t="s">
        <v>272</v>
      </c>
      <c r="E1229" s="259" t="s">
        <v>19</v>
      </c>
      <c r="F1229" s="260" t="s">
        <v>278</v>
      </c>
      <c r="G1229" s="258"/>
      <c r="H1229" s="261">
        <v>47.979999999999997</v>
      </c>
      <c r="I1229" s="262"/>
      <c r="J1229" s="258"/>
      <c r="K1229" s="258"/>
      <c r="L1229" s="263"/>
      <c r="M1229" s="264"/>
      <c r="N1229" s="265"/>
      <c r="O1229" s="265"/>
      <c r="P1229" s="265"/>
      <c r="Q1229" s="265"/>
      <c r="R1229" s="265"/>
      <c r="S1229" s="265"/>
      <c r="T1229" s="266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T1229" s="267" t="s">
        <v>272</v>
      </c>
      <c r="AU1229" s="267" t="s">
        <v>84</v>
      </c>
      <c r="AV1229" s="15" t="s">
        <v>268</v>
      </c>
      <c r="AW1229" s="15" t="s">
        <v>34</v>
      </c>
      <c r="AX1229" s="15" t="s">
        <v>82</v>
      </c>
      <c r="AY1229" s="267" t="s">
        <v>262</v>
      </c>
    </row>
    <row r="1230" s="2" customFormat="1" ht="16.5" customHeight="1">
      <c r="A1230" s="40"/>
      <c r="B1230" s="41"/>
      <c r="C1230" s="268" t="s">
        <v>1202</v>
      </c>
      <c r="D1230" s="268" t="s">
        <v>315</v>
      </c>
      <c r="E1230" s="269" t="s">
        <v>1203</v>
      </c>
      <c r="F1230" s="270" t="s">
        <v>1204</v>
      </c>
      <c r="G1230" s="271" t="s">
        <v>137</v>
      </c>
      <c r="H1230" s="272">
        <v>0.97699999999999998</v>
      </c>
      <c r="I1230" s="273"/>
      <c r="J1230" s="274">
        <f>ROUND(I1230*H1230,2)</f>
        <v>0</v>
      </c>
      <c r="K1230" s="270" t="s">
        <v>267</v>
      </c>
      <c r="L1230" s="275"/>
      <c r="M1230" s="276" t="s">
        <v>19</v>
      </c>
      <c r="N1230" s="277" t="s">
        <v>46</v>
      </c>
      <c r="O1230" s="86"/>
      <c r="P1230" s="226">
        <f>O1230*H1230</f>
        <v>0</v>
      </c>
      <c r="Q1230" s="226">
        <v>0.55000000000000004</v>
      </c>
      <c r="R1230" s="226">
        <f>Q1230*H1230</f>
        <v>0.53734999999999999</v>
      </c>
      <c r="S1230" s="226">
        <v>0</v>
      </c>
      <c r="T1230" s="227">
        <f>S1230*H1230</f>
        <v>0</v>
      </c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R1230" s="228" t="s">
        <v>477</v>
      </c>
      <c r="AT1230" s="228" t="s">
        <v>315</v>
      </c>
      <c r="AU1230" s="228" t="s">
        <v>84</v>
      </c>
      <c r="AY1230" s="19" t="s">
        <v>262</v>
      </c>
      <c r="BE1230" s="229">
        <f>IF(N1230="základní",J1230,0)</f>
        <v>0</v>
      </c>
      <c r="BF1230" s="229">
        <f>IF(N1230="snížená",J1230,0)</f>
        <v>0</v>
      </c>
      <c r="BG1230" s="229">
        <f>IF(N1230="zákl. přenesená",J1230,0)</f>
        <v>0</v>
      </c>
      <c r="BH1230" s="229">
        <f>IF(N1230="sníž. přenesená",J1230,0)</f>
        <v>0</v>
      </c>
      <c r="BI1230" s="229">
        <f>IF(N1230="nulová",J1230,0)</f>
        <v>0</v>
      </c>
      <c r="BJ1230" s="19" t="s">
        <v>82</v>
      </c>
      <c r="BK1230" s="229">
        <f>ROUND(I1230*H1230,2)</f>
        <v>0</v>
      </c>
      <c r="BL1230" s="19" t="s">
        <v>367</v>
      </c>
      <c r="BM1230" s="228" t="s">
        <v>1205</v>
      </c>
    </row>
    <row r="1231" s="2" customFormat="1">
      <c r="A1231" s="40"/>
      <c r="B1231" s="41"/>
      <c r="C1231" s="42"/>
      <c r="D1231" s="230" t="s">
        <v>270</v>
      </c>
      <c r="E1231" s="42"/>
      <c r="F1231" s="231" t="s">
        <v>1206</v>
      </c>
      <c r="G1231" s="42"/>
      <c r="H1231" s="42"/>
      <c r="I1231" s="232"/>
      <c r="J1231" s="42"/>
      <c r="K1231" s="42"/>
      <c r="L1231" s="46"/>
      <c r="M1231" s="233"/>
      <c r="N1231" s="234"/>
      <c r="O1231" s="86"/>
      <c r="P1231" s="86"/>
      <c r="Q1231" s="86"/>
      <c r="R1231" s="86"/>
      <c r="S1231" s="86"/>
      <c r="T1231" s="87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T1231" s="19" t="s">
        <v>270</v>
      </c>
      <c r="AU1231" s="19" t="s">
        <v>84</v>
      </c>
    </row>
    <row r="1232" s="13" customFormat="1">
      <c r="A1232" s="13"/>
      <c r="B1232" s="235"/>
      <c r="C1232" s="236"/>
      <c r="D1232" s="237" t="s">
        <v>272</v>
      </c>
      <c r="E1232" s="238" t="s">
        <v>19</v>
      </c>
      <c r="F1232" s="239" t="s">
        <v>404</v>
      </c>
      <c r="G1232" s="236"/>
      <c r="H1232" s="238" t="s">
        <v>19</v>
      </c>
      <c r="I1232" s="240"/>
      <c r="J1232" s="236"/>
      <c r="K1232" s="236"/>
      <c r="L1232" s="241"/>
      <c r="M1232" s="242"/>
      <c r="N1232" s="243"/>
      <c r="O1232" s="243"/>
      <c r="P1232" s="243"/>
      <c r="Q1232" s="243"/>
      <c r="R1232" s="243"/>
      <c r="S1232" s="243"/>
      <c r="T1232" s="244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T1232" s="245" t="s">
        <v>272</v>
      </c>
      <c r="AU1232" s="245" t="s">
        <v>84</v>
      </c>
      <c r="AV1232" s="13" t="s">
        <v>82</v>
      </c>
      <c r="AW1232" s="13" t="s">
        <v>34</v>
      </c>
      <c r="AX1232" s="13" t="s">
        <v>75</v>
      </c>
      <c r="AY1232" s="245" t="s">
        <v>262</v>
      </c>
    </row>
    <row r="1233" s="14" customFormat="1">
      <c r="A1233" s="14"/>
      <c r="B1233" s="246"/>
      <c r="C1233" s="247"/>
      <c r="D1233" s="237" t="s">
        <v>272</v>
      </c>
      <c r="E1233" s="248" t="s">
        <v>19</v>
      </c>
      <c r="F1233" s="249" t="s">
        <v>1207</v>
      </c>
      <c r="G1233" s="247"/>
      <c r="H1233" s="250">
        <v>0.51500000000000001</v>
      </c>
      <c r="I1233" s="251"/>
      <c r="J1233" s="247"/>
      <c r="K1233" s="247"/>
      <c r="L1233" s="252"/>
      <c r="M1233" s="253"/>
      <c r="N1233" s="254"/>
      <c r="O1233" s="254"/>
      <c r="P1233" s="254"/>
      <c r="Q1233" s="254"/>
      <c r="R1233" s="254"/>
      <c r="S1233" s="254"/>
      <c r="T1233" s="255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T1233" s="256" t="s">
        <v>272</v>
      </c>
      <c r="AU1233" s="256" t="s">
        <v>84</v>
      </c>
      <c r="AV1233" s="14" t="s">
        <v>84</v>
      </c>
      <c r="AW1233" s="14" t="s">
        <v>34</v>
      </c>
      <c r="AX1233" s="14" t="s">
        <v>75</v>
      </c>
      <c r="AY1233" s="256" t="s">
        <v>262</v>
      </c>
    </row>
    <row r="1234" s="14" customFormat="1">
      <c r="A1234" s="14"/>
      <c r="B1234" s="246"/>
      <c r="C1234" s="247"/>
      <c r="D1234" s="237" t="s">
        <v>272</v>
      </c>
      <c r="E1234" s="248" t="s">
        <v>19</v>
      </c>
      <c r="F1234" s="249" t="s">
        <v>1208</v>
      </c>
      <c r="G1234" s="247"/>
      <c r="H1234" s="250">
        <v>0.22900000000000001</v>
      </c>
      <c r="I1234" s="251"/>
      <c r="J1234" s="247"/>
      <c r="K1234" s="247"/>
      <c r="L1234" s="252"/>
      <c r="M1234" s="253"/>
      <c r="N1234" s="254"/>
      <c r="O1234" s="254"/>
      <c r="P1234" s="254"/>
      <c r="Q1234" s="254"/>
      <c r="R1234" s="254"/>
      <c r="S1234" s="254"/>
      <c r="T1234" s="255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T1234" s="256" t="s">
        <v>272</v>
      </c>
      <c r="AU1234" s="256" t="s">
        <v>84</v>
      </c>
      <c r="AV1234" s="14" t="s">
        <v>84</v>
      </c>
      <c r="AW1234" s="14" t="s">
        <v>34</v>
      </c>
      <c r="AX1234" s="14" t="s">
        <v>75</v>
      </c>
      <c r="AY1234" s="256" t="s">
        <v>262</v>
      </c>
    </row>
    <row r="1235" s="14" customFormat="1">
      <c r="A1235" s="14"/>
      <c r="B1235" s="246"/>
      <c r="C1235" s="247"/>
      <c r="D1235" s="237" t="s">
        <v>272</v>
      </c>
      <c r="E1235" s="248" t="s">
        <v>19</v>
      </c>
      <c r="F1235" s="249" t="s">
        <v>1209</v>
      </c>
      <c r="G1235" s="247"/>
      <c r="H1235" s="250">
        <v>0.10100000000000001</v>
      </c>
      <c r="I1235" s="251"/>
      <c r="J1235" s="247"/>
      <c r="K1235" s="247"/>
      <c r="L1235" s="252"/>
      <c r="M1235" s="253"/>
      <c r="N1235" s="254"/>
      <c r="O1235" s="254"/>
      <c r="P1235" s="254"/>
      <c r="Q1235" s="254"/>
      <c r="R1235" s="254"/>
      <c r="S1235" s="254"/>
      <c r="T1235" s="255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56" t="s">
        <v>272</v>
      </c>
      <c r="AU1235" s="256" t="s">
        <v>84</v>
      </c>
      <c r="AV1235" s="14" t="s">
        <v>84</v>
      </c>
      <c r="AW1235" s="14" t="s">
        <v>34</v>
      </c>
      <c r="AX1235" s="14" t="s">
        <v>75</v>
      </c>
      <c r="AY1235" s="256" t="s">
        <v>262</v>
      </c>
    </row>
    <row r="1236" s="14" customFormat="1">
      <c r="A1236" s="14"/>
      <c r="B1236" s="246"/>
      <c r="C1236" s="247"/>
      <c r="D1236" s="237" t="s">
        <v>272</v>
      </c>
      <c r="E1236" s="248" t="s">
        <v>19</v>
      </c>
      <c r="F1236" s="249" t="s">
        <v>1210</v>
      </c>
      <c r="G1236" s="247"/>
      <c r="H1236" s="250">
        <v>0.069000000000000006</v>
      </c>
      <c r="I1236" s="251"/>
      <c r="J1236" s="247"/>
      <c r="K1236" s="247"/>
      <c r="L1236" s="252"/>
      <c r="M1236" s="253"/>
      <c r="N1236" s="254"/>
      <c r="O1236" s="254"/>
      <c r="P1236" s="254"/>
      <c r="Q1236" s="254"/>
      <c r="R1236" s="254"/>
      <c r="S1236" s="254"/>
      <c r="T1236" s="255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T1236" s="256" t="s">
        <v>272</v>
      </c>
      <c r="AU1236" s="256" t="s">
        <v>84</v>
      </c>
      <c r="AV1236" s="14" t="s">
        <v>84</v>
      </c>
      <c r="AW1236" s="14" t="s">
        <v>34</v>
      </c>
      <c r="AX1236" s="14" t="s">
        <v>75</v>
      </c>
      <c r="AY1236" s="256" t="s">
        <v>262</v>
      </c>
    </row>
    <row r="1237" s="14" customFormat="1">
      <c r="A1237" s="14"/>
      <c r="B1237" s="246"/>
      <c r="C1237" s="247"/>
      <c r="D1237" s="237" t="s">
        <v>272</v>
      </c>
      <c r="E1237" s="248" t="s">
        <v>19</v>
      </c>
      <c r="F1237" s="249" t="s">
        <v>1211</v>
      </c>
      <c r="G1237" s="247"/>
      <c r="H1237" s="250">
        <v>0.035999999999999997</v>
      </c>
      <c r="I1237" s="251"/>
      <c r="J1237" s="247"/>
      <c r="K1237" s="247"/>
      <c r="L1237" s="252"/>
      <c r="M1237" s="253"/>
      <c r="N1237" s="254"/>
      <c r="O1237" s="254"/>
      <c r="P1237" s="254"/>
      <c r="Q1237" s="254"/>
      <c r="R1237" s="254"/>
      <c r="S1237" s="254"/>
      <c r="T1237" s="255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T1237" s="256" t="s">
        <v>272</v>
      </c>
      <c r="AU1237" s="256" t="s">
        <v>84</v>
      </c>
      <c r="AV1237" s="14" t="s">
        <v>84</v>
      </c>
      <c r="AW1237" s="14" t="s">
        <v>34</v>
      </c>
      <c r="AX1237" s="14" t="s">
        <v>75</v>
      </c>
      <c r="AY1237" s="256" t="s">
        <v>262</v>
      </c>
    </row>
    <row r="1238" s="14" customFormat="1">
      <c r="A1238" s="14"/>
      <c r="B1238" s="246"/>
      <c r="C1238" s="247"/>
      <c r="D1238" s="237" t="s">
        <v>272</v>
      </c>
      <c r="E1238" s="248" t="s">
        <v>19</v>
      </c>
      <c r="F1238" s="249" t="s">
        <v>1212</v>
      </c>
      <c r="G1238" s="247"/>
      <c r="H1238" s="250">
        <v>0.027</v>
      </c>
      <c r="I1238" s="251"/>
      <c r="J1238" s="247"/>
      <c r="K1238" s="247"/>
      <c r="L1238" s="252"/>
      <c r="M1238" s="253"/>
      <c r="N1238" s="254"/>
      <c r="O1238" s="254"/>
      <c r="P1238" s="254"/>
      <c r="Q1238" s="254"/>
      <c r="R1238" s="254"/>
      <c r="S1238" s="254"/>
      <c r="T1238" s="255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T1238" s="256" t="s">
        <v>272</v>
      </c>
      <c r="AU1238" s="256" t="s">
        <v>84</v>
      </c>
      <c r="AV1238" s="14" t="s">
        <v>84</v>
      </c>
      <c r="AW1238" s="14" t="s">
        <v>34</v>
      </c>
      <c r="AX1238" s="14" t="s">
        <v>75</v>
      </c>
      <c r="AY1238" s="256" t="s">
        <v>262</v>
      </c>
    </row>
    <row r="1239" s="15" customFormat="1">
      <c r="A1239" s="15"/>
      <c r="B1239" s="257"/>
      <c r="C1239" s="258"/>
      <c r="D1239" s="237" t="s">
        <v>272</v>
      </c>
      <c r="E1239" s="259" t="s">
        <v>136</v>
      </c>
      <c r="F1239" s="260" t="s">
        <v>278</v>
      </c>
      <c r="G1239" s="258"/>
      <c r="H1239" s="261">
        <v>0.97699999999999998</v>
      </c>
      <c r="I1239" s="262"/>
      <c r="J1239" s="258"/>
      <c r="K1239" s="258"/>
      <c r="L1239" s="263"/>
      <c r="M1239" s="264"/>
      <c r="N1239" s="265"/>
      <c r="O1239" s="265"/>
      <c r="P1239" s="265"/>
      <c r="Q1239" s="265"/>
      <c r="R1239" s="265"/>
      <c r="S1239" s="265"/>
      <c r="T1239" s="266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T1239" s="267" t="s">
        <v>272</v>
      </c>
      <c r="AU1239" s="267" t="s">
        <v>84</v>
      </c>
      <c r="AV1239" s="15" t="s">
        <v>268</v>
      </c>
      <c r="AW1239" s="15" t="s">
        <v>34</v>
      </c>
      <c r="AX1239" s="15" t="s">
        <v>82</v>
      </c>
      <c r="AY1239" s="267" t="s">
        <v>262</v>
      </c>
    </row>
    <row r="1240" s="2" customFormat="1" ht="21.75" customHeight="1">
      <c r="A1240" s="40"/>
      <c r="B1240" s="41"/>
      <c r="C1240" s="217" t="s">
        <v>1213</v>
      </c>
      <c r="D1240" s="217" t="s">
        <v>264</v>
      </c>
      <c r="E1240" s="218" t="s">
        <v>1214</v>
      </c>
      <c r="F1240" s="219" t="s">
        <v>1215</v>
      </c>
      <c r="G1240" s="220" t="s">
        <v>116</v>
      </c>
      <c r="H1240" s="221">
        <v>21.207000000000001</v>
      </c>
      <c r="I1240" s="222"/>
      <c r="J1240" s="223">
        <f>ROUND(I1240*H1240,2)</f>
        <v>0</v>
      </c>
      <c r="K1240" s="219" t="s">
        <v>267</v>
      </c>
      <c r="L1240" s="46"/>
      <c r="M1240" s="224" t="s">
        <v>19</v>
      </c>
      <c r="N1240" s="225" t="s">
        <v>46</v>
      </c>
      <c r="O1240" s="86"/>
      <c r="P1240" s="226">
        <f>O1240*H1240</f>
        <v>0</v>
      </c>
      <c r="Q1240" s="226">
        <v>0</v>
      </c>
      <c r="R1240" s="226">
        <f>Q1240*H1240</f>
        <v>0</v>
      </c>
      <c r="S1240" s="226">
        <v>0</v>
      </c>
      <c r="T1240" s="227">
        <f>S1240*H1240</f>
        <v>0</v>
      </c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R1240" s="228" t="s">
        <v>367</v>
      </c>
      <c r="AT1240" s="228" t="s">
        <v>264</v>
      </c>
      <c r="AU1240" s="228" t="s">
        <v>84</v>
      </c>
      <c r="AY1240" s="19" t="s">
        <v>262</v>
      </c>
      <c r="BE1240" s="229">
        <f>IF(N1240="základní",J1240,0)</f>
        <v>0</v>
      </c>
      <c r="BF1240" s="229">
        <f>IF(N1240="snížená",J1240,0)</f>
        <v>0</v>
      </c>
      <c r="BG1240" s="229">
        <f>IF(N1240="zákl. přenesená",J1240,0)</f>
        <v>0</v>
      </c>
      <c r="BH1240" s="229">
        <f>IF(N1240="sníž. přenesená",J1240,0)</f>
        <v>0</v>
      </c>
      <c r="BI1240" s="229">
        <f>IF(N1240="nulová",J1240,0)</f>
        <v>0</v>
      </c>
      <c r="BJ1240" s="19" t="s">
        <v>82</v>
      </c>
      <c r="BK1240" s="229">
        <f>ROUND(I1240*H1240,2)</f>
        <v>0</v>
      </c>
      <c r="BL1240" s="19" t="s">
        <v>367</v>
      </c>
      <c r="BM1240" s="228" t="s">
        <v>1216</v>
      </c>
    </row>
    <row r="1241" s="2" customFormat="1">
      <c r="A1241" s="40"/>
      <c r="B1241" s="41"/>
      <c r="C1241" s="42"/>
      <c r="D1241" s="230" t="s">
        <v>270</v>
      </c>
      <c r="E1241" s="42"/>
      <c r="F1241" s="231" t="s">
        <v>1217</v>
      </c>
      <c r="G1241" s="42"/>
      <c r="H1241" s="42"/>
      <c r="I1241" s="232"/>
      <c r="J1241" s="42"/>
      <c r="K1241" s="42"/>
      <c r="L1241" s="46"/>
      <c r="M1241" s="233"/>
      <c r="N1241" s="234"/>
      <c r="O1241" s="86"/>
      <c r="P1241" s="86"/>
      <c r="Q1241" s="86"/>
      <c r="R1241" s="86"/>
      <c r="S1241" s="86"/>
      <c r="T1241" s="87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T1241" s="19" t="s">
        <v>270</v>
      </c>
      <c r="AU1241" s="19" t="s">
        <v>84</v>
      </c>
    </row>
    <row r="1242" s="13" customFormat="1">
      <c r="A1242" s="13"/>
      <c r="B1242" s="235"/>
      <c r="C1242" s="236"/>
      <c r="D1242" s="237" t="s">
        <v>272</v>
      </c>
      <c r="E1242" s="238" t="s">
        <v>19</v>
      </c>
      <c r="F1242" s="239" t="s">
        <v>334</v>
      </c>
      <c r="G1242" s="236"/>
      <c r="H1242" s="238" t="s">
        <v>19</v>
      </c>
      <c r="I1242" s="240"/>
      <c r="J1242" s="236"/>
      <c r="K1242" s="236"/>
      <c r="L1242" s="241"/>
      <c r="M1242" s="242"/>
      <c r="N1242" s="243"/>
      <c r="O1242" s="243"/>
      <c r="P1242" s="243"/>
      <c r="Q1242" s="243"/>
      <c r="R1242" s="243"/>
      <c r="S1242" s="243"/>
      <c r="T1242" s="244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T1242" s="245" t="s">
        <v>272</v>
      </c>
      <c r="AU1242" s="245" t="s">
        <v>84</v>
      </c>
      <c r="AV1242" s="13" t="s">
        <v>82</v>
      </c>
      <c r="AW1242" s="13" t="s">
        <v>34</v>
      </c>
      <c r="AX1242" s="13" t="s">
        <v>75</v>
      </c>
      <c r="AY1242" s="245" t="s">
        <v>262</v>
      </c>
    </row>
    <row r="1243" s="13" customFormat="1">
      <c r="A1243" s="13"/>
      <c r="B1243" s="235"/>
      <c r="C1243" s="236"/>
      <c r="D1243" s="237" t="s">
        <v>272</v>
      </c>
      <c r="E1243" s="238" t="s">
        <v>19</v>
      </c>
      <c r="F1243" s="239" t="s">
        <v>1218</v>
      </c>
      <c r="G1243" s="236"/>
      <c r="H1243" s="238" t="s">
        <v>19</v>
      </c>
      <c r="I1243" s="240"/>
      <c r="J1243" s="236"/>
      <c r="K1243" s="236"/>
      <c r="L1243" s="241"/>
      <c r="M1243" s="242"/>
      <c r="N1243" s="243"/>
      <c r="O1243" s="243"/>
      <c r="P1243" s="243"/>
      <c r="Q1243" s="243"/>
      <c r="R1243" s="243"/>
      <c r="S1243" s="243"/>
      <c r="T1243" s="244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T1243" s="245" t="s">
        <v>272</v>
      </c>
      <c r="AU1243" s="245" t="s">
        <v>84</v>
      </c>
      <c r="AV1243" s="13" t="s">
        <v>82</v>
      </c>
      <c r="AW1243" s="13" t="s">
        <v>34</v>
      </c>
      <c r="AX1243" s="13" t="s">
        <v>75</v>
      </c>
      <c r="AY1243" s="245" t="s">
        <v>262</v>
      </c>
    </row>
    <row r="1244" s="13" customFormat="1">
      <c r="A1244" s="13"/>
      <c r="B1244" s="235"/>
      <c r="C1244" s="236"/>
      <c r="D1244" s="237" t="s">
        <v>272</v>
      </c>
      <c r="E1244" s="238" t="s">
        <v>19</v>
      </c>
      <c r="F1244" s="239" t="s">
        <v>404</v>
      </c>
      <c r="G1244" s="236"/>
      <c r="H1244" s="238" t="s">
        <v>19</v>
      </c>
      <c r="I1244" s="240"/>
      <c r="J1244" s="236"/>
      <c r="K1244" s="236"/>
      <c r="L1244" s="241"/>
      <c r="M1244" s="242"/>
      <c r="N1244" s="243"/>
      <c r="O1244" s="243"/>
      <c r="P1244" s="243"/>
      <c r="Q1244" s="243"/>
      <c r="R1244" s="243"/>
      <c r="S1244" s="243"/>
      <c r="T1244" s="244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T1244" s="245" t="s">
        <v>272</v>
      </c>
      <c r="AU1244" s="245" t="s">
        <v>84</v>
      </c>
      <c r="AV1244" s="13" t="s">
        <v>82</v>
      </c>
      <c r="AW1244" s="13" t="s">
        <v>34</v>
      </c>
      <c r="AX1244" s="13" t="s">
        <v>75</v>
      </c>
      <c r="AY1244" s="245" t="s">
        <v>262</v>
      </c>
    </row>
    <row r="1245" s="14" customFormat="1">
      <c r="A1245" s="14"/>
      <c r="B1245" s="246"/>
      <c r="C1245" s="247"/>
      <c r="D1245" s="237" t="s">
        <v>272</v>
      </c>
      <c r="E1245" s="248" t="s">
        <v>19</v>
      </c>
      <c r="F1245" s="249" t="s">
        <v>1219</v>
      </c>
      <c r="G1245" s="247"/>
      <c r="H1245" s="250">
        <v>21.207000000000001</v>
      </c>
      <c r="I1245" s="251"/>
      <c r="J1245" s="247"/>
      <c r="K1245" s="247"/>
      <c r="L1245" s="252"/>
      <c r="M1245" s="253"/>
      <c r="N1245" s="254"/>
      <c r="O1245" s="254"/>
      <c r="P1245" s="254"/>
      <c r="Q1245" s="254"/>
      <c r="R1245" s="254"/>
      <c r="S1245" s="254"/>
      <c r="T1245" s="255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T1245" s="256" t="s">
        <v>272</v>
      </c>
      <c r="AU1245" s="256" t="s">
        <v>84</v>
      </c>
      <c r="AV1245" s="14" t="s">
        <v>84</v>
      </c>
      <c r="AW1245" s="14" t="s">
        <v>34</v>
      </c>
      <c r="AX1245" s="14" t="s">
        <v>75</v>
      </c>
      <c r="AY1245" s="256" t="s">
        <v>262</v>
      </c>
    </row>
    <row r="1246" s="15" customFormat="1">
      <c r="A1246" s="15"/>
      <c r="B1246" s="257"/>
      <c r="C1246" s="258"/>
      <c r="D1246" s="237" t="s">
        <v>272</v>
      </c>
      <c r="E1246" s="259" t="s">
        <v>204</v>
      </c>
      <c r="F1246" s="260" t="s">
        <v>278</v>
      </c>
      <c r="G1246" s="258"/>
      <c r="H1246" s="261">
        <v>21.207000000000001</v>
      </c>
      <c r="I1246" s="262"/>
      <c r="J1246" s="258"/>
      <c r="K1246" s="258"/>
      <c r="L1246" s="263"/>
      <c r="M1246" s="264"/>
      <c r="N1246" s="265"/>
      <c r="O1246" s="265"/>
      <c r="P1246" s="265"/>
      <c r="Q1246" s="265"/>
      <c r="R1246" s="265"/>
      <c r="S1246" s="265"/>
      <c r="T1246" s="266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T1246" s="267" t="s">
        <v>272</v>
      </c>
      <c r="AU1246" s="267" t="s">
        <v>84</v>
      </c>
      <c r="AV1246" s="15" t="s">
        <v>268</v>
      </c>
      <c r="AW1246" s="15" t="s">
        <v>34</v>
      </c>
      <c r="AX1246" s="15" t="s">
        <v>82</v>
      </c>
      <c r="AY1246" s="267" t="s">
        <v>262</v>
      </c>
    </row>
    <row r="1247" s="2" customFormat="1" ht="16.5" customHeight="1">
      <c r="A1247" s="40"/>
      <c r="B1247" s="41"/>
      <c r="C1247" s="268" t="s">
        <v>1220</v>
      </c>
      <c r="D1247" s="268" t="s">
        <v>315</v>
      </c>
      <c r="E1247" s="269" t="s">
        <v>1221</v>
      </c>
      <c r="F1247" s="270" t="s">
        <v>1222</v>
      </c>
      <c r="G1247" s="271" t="s">
        <v>116</v>
      </c>
      <c r="H1247" s="272">
        <v>23.327999999999999</v>
      </c>
      <c r="I1247" s="273"/>
      <c r="J1247" s="274">
        <f>ROUND(I1247*H1247,2)</f>
        <v>0</v>
      </c>
      <c r="K1247" s="270" t="s">
        <v>19</v>
      </c>
      <c r="L1247" s="275"/>
      <c r="M1247" s="276" t="s">
        <v>19</v>
      </c>
      <c r="N1247" s="277" t="s">
        <v>46</v>
      </c>
      <c r="O1247" s="86"/>
      <c r="P1247" s="226">
        <f>O1247*H1247</f>
        <v>0</v>
      </c>
      <c r="Q1247" s="226">
        <v>0.0093100000000000006</v>
      </c>
      <c r="R1247" s="226">
        <f>Q1247*H1247</f>
        <v>0.21718368000000002</v>
      </c>
      <c r="S1247" s="226">
        <v>0</v>
      </c>
      <c r="T1247" s="227">
        <f>S1247*H1247</f>
        <v>0</v>
      </c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R1247" s="228" t="s">
        <v>477</v>
      </c>
      <c r="AT1247" s="228" t="s">
        <v>315</v>
      </c>
      <c r="AU1247" s="228" t="s">
        <v>84</v>
      </c>
      <c r="AY1247" s="19" t="s">
        <v>262</v>
      </c>
      <c r="BE1247" s="229">
        <f>IF(N1247="základní",J1247,0)</f>
        <v>0</v>
      </c>
      <c r="BF1247" s="229">
        <f>IF(N1247="snížená",J1247,0)</f>
        <v>0</v>
      </c>
      <c r="BG1247" s="229">
        <f>IF(N1247="zákl. přenesená",J1247,0)</f>
        <v>0</v>
      </c>
      <c r="BH1247" s="229">
        <f>IF(N1247="sníž. přenesená",J1247,0)</f>
        <v>0</v>
      </c>
      <c r="BI1247" s="229">
        <f>IF(N1247="nulová",J1247,0)</f>
        <v>0</v>
      </c>
      <c r="BJ1247" s="19" t="s">
        <v>82</v>
      </c>
      <c r="BK1247" s="229">
        <f>ROUND(I1247*H1247,2)</f>
        <v>0</v>
      </c>
      <c r="BL1247" s="19" t="s">
        <v>367</v>
      </c>
      <c r="BM1247" s="228" t="s">
        <v>1223</v>
      </c>
    </row>
    <row r="1248" s="14" customFormat="1">
      <c r="A1248" s="14"/>
      <c r="B1248" s="246"/>
      <c r="C1248" s="247"/>
      <c r="D1248" s="237" t="s">
        <v>272</v>
      </c>
      <c r="E1248" s="248" t="s">
        <v>19</v>
      </c>
      <c r="F1248" s="249" t="s">
        <v>204</v>
      </c>
      <c r="G1248" s="247"/>
      <c r="H1248" s="250">
        <v>21.207000000000001</v>
      </c>
      <c r="I1248" s="251"/>
      <c r="J1248" s="247"/>
      <c r="K1248" s="247"/>
      <c r="L1248" s="252"/>
      <c r="M1248" s="253"/>
      <c r="N1248" s="254"/>
      <c r="O1248" s="254"/>
      <c r="P1248" s="254"/>
      <c r="Q1248" s="254"/>
      <c r="R1248" s="254"/>
      <c r="S1248" s="254"/>
      <c r="T1248" s="255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T1248" s="256" t="s">
        <v>272</v>
      </c>
      <c r="AU1248" s="256" t="s">
        <v>84</v>
      </c>
      <c r="AV1248" s="14" t="s">
        <v>84</v>
      </c>
      <c r="AW1248" s="14" t="s">
        <v>34</v>
      </c>
      <c r="AX1248" s="14" t="s">
        <v>75</v>
      </c>
      <c r="AY1248" s="256" t="s">
        <v>262</v>
      </c>
    </row>
    <row r="1249" s="15" customFormat="1">
      <c r="A1249" s="15"/>
      <c r="B1249" s="257"/>
      <c r="C1249" s="258"/>
      <c r="D1249" s="237" t="s">
        <v>272</v>
      </c>
      <c r="E1249" s="259" t="s">
        <v>19</v>
      </c>
      <c r="F1249" s="260" t="s">
        <v>278</v>
      </c>
      <c r="G1249" s="258"/>
      <c r="H1249" s="261">
        <v>21.207000000000001</v>
      </c>
      <c r="I1249" s="262"/>
      <c r="J1249" s="258"/>
      <c r="K1249" s="258"/>
      <c r="L1249" s="263"/>
      <c r="M1249" s="264"/>
      <c r="N1249" s="265"/>
      <c r="O1249" s="265"/>
      <c r="P1249" s="265"/>
      <c r="Q1249" s="265"/>
      <c r="R1249" s="265"/>
      <c r="S1249" s="265"/>
      <c r="T1249" s="266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T1249" s="267" t="s">
        <v>272</v>
      </c>
      <c r="AU1249" s="267" t="s">
        <v>84</v>
      </c>
      <c r="AV1249" s="15" t="s">
        <v>268</v>
      </c>
      <c r="AW1249" s="15" t="s">
        <v>34</v>
      </c>
      <c r="AX1249" s="15" t="s">
        <v>82</v>
      </c>
      <c r="AY1249" s="267" t="s">
        <v>262</v>
      </c>
    </row>
    <row r="1250" s="14" customFormat="1">
      <c r="A1250" s="14"/>
      <c r="B1250" s="246"/>
      <c r="C1250" s="247"/>
      <c r="D1250" s="237" t="s">
        <v>272</v>
      </c>
      <c r="E1250" s="247"/>
      <c r="F1250" s="249" t="s">
        <v>1224</v>
      </c>
      <c r="G1250" s="247"/>
      <c r="H1250" s="250">
        <v>23.327999999999999</v>
      </c>
      <c r="I1250" s="251"/>
      <c r="J1250" s="247"/>
      <c r="K1250" s="247"/>
      <c r="L1250" s="252"/>
      <c r="M1250" s="253"/>
      <c r="N1250" s="254"/>
      <c r="O1250" s="254"/>
      <c r="P1250" s="254"/>
      <c r="Q1250" s="254"/>
      <c r="R1250" s="254"/>
      <c r="S1250" s="254"/>
      <c r="T1250" s="255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56" t="s">
        <v>272</v>
      </c>
      <c r="AU1250" s="256" t="s">
        <v>84</v>
      </c>
      <c r="AV1250" s="14" t="s">
        <v>84</v>
      </c>
      <c r="AW1250" s="14" t="s">
        <v>4</v>
      </c>
      <c r="AX1250" s="14" t="s">
        <v>82</v>
      </c>
      <c r="AY1250" s="256" t="s">
        <v>262</v>
      </c>
    </row>
    <row r="1251" s="2" customFormat="1" ht="21.75" customHeight="1">
      <c r="A1251" s="40"/>
      <c r="B1251" s="41"/>
      <c r="C1251" s="217" t="s">
        <v>1225</v>
      </c>
      <c r="D1251" s="217" t="s">
        <v>264</v>
      </c>
      <c r="E1251" s="218" t="s">
        <v>1226</v>
      </c>
      <c r="F1251" s="219" t="s">
        <v>1227</v>
      </c>
      <c r="G1251" s="220" t="s">
        <v>130</v>
      </c>
      <c r="H1251" s="221">
        <v>2.7999999999999998</v>
      </c>
      <c r="I1251" s="222"/>
      <c r="J1251" s="223">
        <f>ROUND(I1251*H1251,2)</f>
        <v>0</v>
      </c>
      <c r="K1251" s="219" t="s">
        <v>267</v>
      </c>
      <c r="L1251" s="46"/>
      <c r="M1251" s="224" t="s">
        <v>19</v>
      </c>
      <c r="N1251" s="225" t="s">
        <v>46</v>
      </c>
      <c r="O1251" s="86"/>
      <c r="P1251" s="226">
        <f>O1251*H1251</f>
        <v>0</v>
      </c>
      <c r="Q1251" s="226">
        <v>0</v>
      </c>
      <c r="R1251" s="226">
        <f>Q1251*H1251</f>
        <v>0</v>
      </c>
      <c r="S1251" s="226">
        <v>0.0044000000000000003</v>
      </c>
      <c r="T1251" s="227">
        <f>S1251*H1251</f>
        <v>0.012319999999999999</v>
      </c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R1251" s="228" t="s">
        <v>367</v>
      </c>
      <c r="AT1251" s="228" t="s">
        <v>264</v>
      </c>
      <c r="AU1251" s="228" t="s">
        <v>84</v>
      </c>
      <c r="AY1251" s="19" t="s">
        <v>262</v>
      </c>
      <c r="BE1251" s="229">
        <f>IF(N1251="základní",J1251,0)</f>
        <v>0</v>
      </c>
      <c r="BF1251" s="229">
        <f>IF(N1251="snížená",J1251,0)</f>
        <v>0</v>
      </c>
      <c r="BG1251" s="229">
        <f>IF(N1251="zákl. přenesená",J1251,0)</f>
        <v>0</v>
      </c>
      <c r="BH1251" s="229">
        <f>IF(N1251="sníž. přenesená",J1251,0)</f>
        <v>0</v>
      </c>
      <c r="BI1251" s="229">
        <f>IF(N1251="nulová",J1251,0)</f>
        <v>0</v>
      </c>
      <c r="BJ1251" s="19" t="s">
        <v>82</v>
      </c>
      <c r="BK1251" s="229">
        <f>ROUND(I1251*H1251,2)</f>
        <v>0</v>
      </c>
      <c r="BL1251" s="19" t="s">
        <v>367</v>
      </c>
      <c r="BM1251" s="228" t="s">
        <v>1228</v>
      </c>
    </row>
    <row r="1252" s="2" customFormat="1">
      <c r="A1252" s="40"/>
      <c r="B1252" s="41"/>
      <c r="C1252" s="42"/>
      <c r="D1252" s="230" t="s">
        <v>270</v>
      </c>
      <c r="E1252" s="42"/>
      <c r="F1252" s="231" t="s">
        <v>1229</v>
      </c>
      <c r="G1252" s="42"/>
      <c r="H1252" s="42"/>
      <c r="I1252" s="232"/>
      <c r="J1252" s="42"/>
      <c r="K1252" s="42"/>
      <c r="L1252" s="46"/>
      <c r="M1252" s="233"/>
      <c r="N1252" s="234"/>
      <c r="O1252" s="86"/>
      <c r="P1252" s="86"/>
      <c r="Q1252" s="86"/>
      <c r="R1252" s="86"/>
      <c r="S1252" s="86"/>
      <c r="T1252" s="87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T1252" s="19" t="s">
        <v>270</v>
      </c>
      <c r="AU1252" s="19" t="s">
        <v>84</v>
      </c>
    </row>
    <row r="1253" s="13" customFormat="1">
      <c r="A1253" s="13"/>
      <c r="B1253" s="235"/>
      <c r="C1253" s="236"/>
      <c r="D1253" s="237" t="s">
        <v>272</v>
      </c>
      <c r="E1253" s="238" t="s">
        <v>19</v>
      </c>
      <c r="F1253" s="239" t="s">
        <v>1230</v>
      </c>
      <c r="G1253" s="236"/>
      <c r="H1253" s="238" t="s">
        <v>19</v>
      </c>
      <c r="I1253" s="240"/>
      <c r="J1253" s="236"/>
      <c r="K1253" s="236"/>
      <c r="L1253" s="241"/>
      <c r="M1253" s="242"/>
      <c r="N1253" s="243"/>
      <c r="O1253" s="243"/>
      <c r="P1253" s="243"/>
      <c r="Q1253" s="243"/>
      <c r="R1253" s="243"/>
      <c r="S1253" s="243"/>
      <c r="T1253" s="244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T1253" s="245" t="s">
        <v>272</v>
      </c>
      <c r="AU1253" s="245" t="s">
        <v>84</v>
      </c>
      <c r="AV1253" s="13" t="s">
        <v>82</v>
      </c>
      <c r="AW1253" s="13" t="s">
        <v>34</v>
      </c>
      <c r="AX1253" s="13" t="s">
        <v>75</v>
      </c>
      <c r="AY1253" s="245" t="s">
        <v>262</v>
      </c>
    </row>
    <row r="1254" s="14" customFormat="1">
      <c r="A1254" s="14"/>
      <c r="B1254" s="246"/>
      <c r="C1254" s="247"/>
      <c r="D1254" s="237" t="s">
        <v>272</v>
      </c>
      <c r="E1254" s="248" t="s">
        <v>19</v>
      </c>
      <c r="F1254" s="249" t="s">
        <v>1231</v>
      </c>
      <c r="G1254" s="247"/>
      <c r="H1254" s="250">
        <v>2.7999999999999998</v>
      </c>
      <c r="I1254" s="251"/>
      <c r="J1254" s="247"/>
      <c r="K1254" s="247"/>
      <c r="L1254" s="252"/>
      <c r="M1254" s="253"/>
      <c r="N1254" s="254"/>
      <c r="O1254" s="254"/>
      <c r="P1254" s="254"/>
      <c r="Q1254" s="254"/>
      <c r="R1254" s="254"/>
      <c r="S1254" s="254"/>
      <c r="T1254" s="255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56" t="s">
        <v>272</v>
      </c>
      <c r="AU1254" s="256" t="s">
        <v>84</v>
      </c>
      <c r="AV1254" s="14" t="s">
        <v>84</v>
      </c>
      <c r="AW1254" s="14" t="s">
        <v>34</v>
      </c>
      <c r="AX1254" s="14" t="s">
        <v>75</v>
      </c>
      <c r="AY1254" s="256" t="s">
        <v>262</v>
      </c>
    </row>
    <row r="1255" s="15" customFormat="1">
      <c r="A1255" s="15"/>
      <c r="B1255" s="257"/>
      <c r="C1255" s="258"/>
      <c r="D1255" s="237" t="s">
        <v>272</v>
      </c>
      <c r="E1255" s="259" t="s">
        <v>19</v>
      </c>
      <c r="F1255" s="260" t="s">
        <v>278</v>
      </c>
      <c r="G1255" s="258"/>
      <c r="H1255" s="261">
        <v>2.7999999999999998</v>
      </c>
      <c r="I1255" s="262"/>
      <c r="J1255" s="258"/>
      <c r="K1255" s="258"/>
      <c r="L1255" s="263"/>
      <c r="M1255" s="264"/>
      <c r="N1255" s="265"/>
      <c r="O1255" s="265"/>
      <c r="P1255" s="265"/>
      <c r="Q1255" s="265"/>
      <c r="R1255" s="265"/>
      <c r="S1255" s="265"/>
      <c r="T1255" s="266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T1255" s="267" t="s">
        <v>272</v>
      </c>
      <c r="AU1255" s="267" t="s">
        <v>84</v>
      </c>
      <c r="AV1255" s="15" t="s">
        <v>268</v>
      </c>
      <c r="AW1255" s="15" t="s">
        <v>34</v>
      </c>
      <c r="AX1255" s="15" t="s">
        <v>82</v>
      </c>
      <c r="AY1255" s="267" t="s">
        <v>262</v>
      </c>
    </row>
    <row r="1256" s="2" customFormat="1" ht="21.75" customHeight="1">
      <c r="A1256" s="40"/>
      <c r="B1256" s="41"/>
      <c r="C1256" s="217" t="s">
        <v>1232</v>
      </c>
      <c r="D1256" s="217" t="s">
        <v>264</v>
      </c>
      <c r="E1256" s="218" t="s">
        <v>1233</v>
      </c>
      <c r="F1256" s="219" t="s">
        <v>1234</v>
      </c>
      <c r="G1256" s="220" t="s">
        <v>137</v>
      </c>
      <c r="H1256" s="221">
        <v>0.97699999999999998</v>
      </c>
      <c r="I1256" s="222"/>
      <c r="J1256" s="223">
        <f>ROUND(I1256*H1256,2)</f>
        <v>0</v>
      </c>
      <c r="K1256" s="219" t="s">
        <v>267</v>
      </c>
      <c r="L1256" s="46"/>
      <c r="M1256" s="224" t="s">
        <v>19</v>
      </c>
      <c r="N1256" s="225" t="s">
        <v>46</v>
      </c>
      <c r="O1256" s="86"/>
      <c r="P1256" s="226">
        <f>O1256*H1256</f>
        <v>0</v>
      </c>
      <c r="Q1256" s="226">
        <v>0.023369999999999998</v>
      </c>
      <c r="R1256" s="226">
        <f>Q1256*H1256</f>
        <v>0.022832489999999997</v>
      </c>
      <c r="S1256" s="226">
        <v>0</v>
      </c>
      <c r="T1256" s="227">
        <f>S1256*H1256</f>
        <v>0</v>
      </c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R1256" s="228" t="s">
        <v>367</v>
      </c>
      <c r="AT1256" s="228" t="s">
        <v>264</v>
      </c>
      <c r="AU1256" s="228" t="s">
        <v>84</v>
      </c>
      <c r="AY1256" s="19" t="s">
        <v>262</v>
      </c>
      <c r="BE1256" s="229">
        <f>IF(N1256="základní",J1256,0)</f>
        <v>0</v>
      </c>
      <c r="BF1256" s="229">
        <f>IF(N1256="snížená",J1256,0)</f>
        <v>0</v>
      </c>
      <c r="BG1256" s="229">
        <f>IF(N1256="zákl. přenesená",J1256,0)</f>
        <v>0</v>
      </c>
      <c r="BH1256" s="229">
        <f>IF(N1256="sníž. přenesená",J1256,0)</f>
        <v>0</v>
      </c>
      <c r="BI1256" s="229">
        <f>IF(N1256="nulová",J1256,0)</f>
        <v>0</v>
      </c>
      <c r="BJ1256" s="19" t="s">
        <v>82</v>
      </c>
      <c r="BK1256" s="229">
        <f>ROUND(I1256*H1256,2)</f>
        <v>0</v>
      </c>
      <c r="BL1256" s="19" t="s">
        <v>367</v>
      </c>
      <c r="BM1256" s="228" t="s">
        <v>1235</v>
      </c>
    </row>
    <row r="1257" s="2" customFormat="1">
      <c r="A1257" s="40"/>
      <c r="B1257" s="41"/>
      <c r="C1257" s="42"/>
      <c r="D1257" s="230" t="s">
        <v>270</v>
      </c>
      <c r="E1257" s="42"/>
      <c r="F1257" s="231" t="s">
        <v>1236</v>
      </c>
      <c r="G1257" s="42"/>
      <c r="H1257" s="42"/>
      <c r="I1257" s="232"/>
      <c r="J1257" s="42"/>
      <c r="K1257" s="42"/>
      <c r="L1257" s="46"/>
      <c r="M1257" s="233"/>
      <c r="N1257" s="234"/>
      <c r="O1257" s="86"/>
      <c r="P1257" s="86"/>
      <c r="Q1257" s="86"/>
      <c r="R1257" s="86"/>
      <c r="S1257" s="86"/>
      <c r="T1257" s="87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T1257" s="19" t="s">
        <v>270</v>
      </c>
      <c r="AU1257" s="19" t="s">
        <v>84</v>
      </c>
    </row>
    <row r="1258" s="14" customFormat="1">
      <c r="A1258" s="14"/>
      <c r="B1258" s="246"/>
      <c r="C1258" s="247"/>
      <c r="D1258" s="237" t="s">
        <v>272</v>
      </c>
      <c r="E1258" s="248" t="s">
        <v>19</v>
      </c>
      <c r="F1258" s="249" t="s">
        <v>136</v>
      </c>
      <c r="G1258" s="247"/>
      <c r="H1258" s="250">
        <v>0.97699999999999998</v>
      </c>
      <c r="I1258" s="251"/>
      <c r="J1258" s="247"/>
      <c r="K1258" s="247"/>
      <c r="L1258" s="252"/>
      <c r="M1258" s="253"/>
      <c r="N1258" s="254"/>
      <c r="O1258" s="254"/>
      <c r="P1258" s="254"/>
      <c r="Q1258" s="254"/>
      <c r="R1258" s="254"/>
      <c r="S1258" s="254"/>
      <c r="T1258" s="255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T1258" s="256" t="s">
        <v>272</v>
      </c>
      <c r="AU1258" s="256" t="s">
        <v>84</v>
      </c>
      <c r="AV1258" s="14" t="s">
        <v>84</v>
      </c>
      <c r="AW1258" s="14" t="s">
        <v>34</v>
      </c>
      <c r="AX1258" s="14" t="s">
        <v>75</v>
      </c>
      <c r="AY1258" s="256" t="s">
        <v>262</v>
      </c>
    </row>
    <row r="1259" s="15" customFormat="1">
      <c r="A1259" s="15"/>
      <c r="B1259" s="257"/>
      <c r="C1259" s="258"/>
      <c r="D1259" s="237" t="s">
        <v>272</v>
      </c>
      <c r="E1259" s="259" t="s">
        <v>19</v>
      </c>
      <c r="F1259" s="260" t="s">
        <v>278</v>
      </c>
      <c r="G1259" s="258"/>
      <c r="H1259" s="261">
        <v>0.97699999999999998</v>
      </c>
      <c r="I1259" s="262"/>
      <c r="J1259" s="258"/>
      <c r="K1259" s="258"/>
      <c r="L1259" s="263"/>
      <c r="M1259" s="264"/>
      <c r="N1259" s="265"/>
      <c r="O1259" s="265"/>
      <c r="P1259" s="265"/>
      <c r="Q1259" s="265"/>
      <c r="R1259" s="265"/>
      <c r="S1259" s="265"/>
      <c r="T1259" s="266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T1259" s="267" t="s">
        <v>272</v>
      </c>
      <c r="AU1259" s="267" t="s">
        <v>84</v>
      </c>
      <c r="AV1259" s="15" t="s">
        <v>268</v>
      </c>
      <c r="AW1259" s="15" t="s">
        <v>34</v>
      </c>
      <c r="AX1259" s="15" t="s">
        <v>82</v>
      </c>
      <c r="AY1259" s="267" t="s">
        <v>262</v>
      </c>
    </row>
    <row r="1260" s="2" customFormat="1" ht="24.15" customHeight="1">
      <c r="A1260" s="40"/>
      <c r="B1260" s="41"/>
      <c r="C1260" s="217" t="s">
        <v>1237</v>
      </c>
      <c r="D1260" s="217" t="s">
        <v>264</v>
      </c>
      <c r="E1260" s="218" t="s">
        <v>1238</v>
      </c>
      <c r="F1260" s="219" t="s">
        <v>1239</v>
      </c>
      <c r="G1260" s="220" t="s">
        <v>1079</v>
      </c>
      <c r="H1260" s="289"/>
      <c r="I1260" s="222"/>
      <c r="J1260" s="223">
        <f>ROUND(I1260*H1260,2)</f>
        <v>0</v>
      </c>
      <c r="K1260" s="219" t="s">
        <v>267</v>
      </c>
      <c r="L1260" s="46"/>
      <c r="M1260" s="224" t="s">
        <v>19</v>
      </c>
      <c r="N1260" s="225" t="s">
        <v>46</v>
      </c>
      <c r="O1260" s="86"/>
      <c r="P1260" s="226">
        <f>O1260*H1260</f>
        <v>0</v>
      </c>
      <c r="Q1260" s="226">
        <v>0</v>
      </c>
      <c r="R1260" s="226">
        <f>Q1260*H1260</f>
        <v>0</v>
      </c>
      <c r="S1260" s="226">
        <v>0</v>
      </c>
      <c r="T1260" s="227">
        <f>S1260*H1260</f>
        <v>0</v>
      </c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R1260" s="228" t="s">
        <v>367</v>
      </c>
      <c r="AT1260" s="228" t="s">
        <v>264</v>
      </c>
      <c r="AU1260" s="228" t="s">
        <v>84</v>
      </c>
      <c r="AY1260" s="19" t="s">
        <v>262</v>
      </c>
      <c r="BE1260" s="229">
        <f>IF(N1260="základní",J1260,0)</f>
        <v>0</v>
      </c>
      <c r="BF1260" s="229">
        <f>IF(N1260="snížená",J1260,0)</f>
        <v>0</v>
      </c>
      <c r="BG1260" s="229">
        <f>IF(N1260="zákl. přenesená",J1260,0)</f>
        <v>0</v>
      </c>
      <c r="BH1260" s="229">
        <f>IF(N1260="sníž. přenesená",J1260,0)</f>
        <v>0</v>
      </c>
      <c r="BI1260" s="229">
        <f>IF(N1260="nulová",J1260,0)</f>
        <v>0</v>
      </c>
      <c r="BJ1260" s="19" t="s">
        <v>82</v>
      </c>
      <c r="BK1260" s="229">
        <f>ROUND(I1260*H1260,2)</f>
        <v>0</v>
      </c>
      <c r="BL1260" s="19" t="s">
        <v>367</v>
      </c>
      <c r="BM1260" s="228" t="s">
        <v>1240</v>
      </c>
    </row>
    <row r="1261" s="2" customFormat="1">
      <c r="A1261" s="40"/>
      <c r="B1261" s="41"/>
      <c r="C1261" s="42"/>
      <c r="D1261" s="230" t="s">
        <v>270</v>
      </c>
      <c r="E1261" s="42"/>
      <c r="F1261" s="231" t="s">
        <v>1241</v>
      </c>
      <c r="G1261" s="42"/>
      <c r="H1261" s="42"/>
      <c r="I1261" s="232"/>
      <c r="J1261" s="42"/>
      <c r="K1261" s="42"/>
      <c r="L1261" s="46"/>
      <c r="M1261" s="233"/>
      <c r="N1261" s="234"/>
      <c r="O1261" s="86"/>
      <c r="P1261" s="86"/>
      <c r="Q1261" s="86"/>
      <c r="R1261" s="86"/>
      <c r="S1261" s="86"/>
      <c r="T1261" s="87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T1261" s="19" t="s">
        <v>270</v>
      </c>
      <c r="AU1261" s="19" t="s">
        <v>84</v>
      </c>
    </row>
    <row r="1262" s="12" customFormat="1" ht="22.8" customHeight="1">
      <c r="A1262" s="12"/>
      <c r="B1262" s="201"/>
      <c r="C1262" s="202"/>
      <c r="D1262" s="203" t="s">
        <v>74</v>
      </c>
      <c r="E1262" s="215" t="s">
        <v>1242</v>
      </c>
      <c r="F1262" s="215" t="s">
        <v>1243</v>
      </c>
      <c r="G1262" s="202"/>
      <c r="H1262" s="202"/>
      <c r="I1262" s="205"/>
      <c r="J1262" s="216">
        <f>BK1262</f>
        <v>0</v>
      </c>
      <c r="K1262" s="202"/>
      <c r="L1262" s="207"/>
      <c r="M1262" s="208"/>
      <c r="N1262" s="209"/>
      <c r="O1262" s="209"/>
      <c r="P1262" s="210">
        <f>SUM(P1263:P1376)</f>
        <v>0</v>
      </c>
      <c r="Q1262" s="209"/>
      <c r="R1262" s="210">
        <f>SUM(R1263:R1376)</f>
        <v>2.1721724600000001</v>
      </c>
      <c r="S1262" s="209"/>
      <c r="T1262" s="211">
        <f>SUM(T1263:T1376)</f>
        <v>1.7810628999999998</v>
      </c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R1262" s="212" t="s">
        <v>84</v>
      </c>
      <c r="AT1262" s="213" t="s">
        <v>74</v>
      </c>
      <c r="AU1262" s="213" t="s">
        <v>82</v>
      </c>
      <c r="AY1262" s="212" t="s">
        <v>262</v>
      </c>
      <c r="BK1262" s="214">
        <f>SUM(BK1263:BK1376)</f>
        <v>0</v>
      </c>
    </row>
    <row r="1263" s="2" customFormat="1" ht="24.15" customHeight="1">
      <c r="A1263" s="40"/>
      <c r="B1263" s="41"/>
      <c r="C1263" s="217" t="s">
        <v>1244</v>
      </c>
      <c r="D1263" s="217" t="s">
        <v>264</v>
      </c>
      <c r="E1263" s="218" t="s">
        <v>1245</v>
      </c>
      <c r="F1263" s="219" t="s">
        <v>1246</v>
      </c>
      <c r="G1263" s="220" t="s">
        <v>116</v>
      </c>
      <c r="H1263" s="221">
        <v>12.640000000000001</v>
      </c>
      <c r="I1263" s="222"/>
      <c r="J1263" s="223">
        <f>ROUND(I1263*H1263,2)</f>
        <v>0</v>
      </c>
      <c r="K1263" s="219" t="s">
        <v>267</v>
      </c>
      <c r="L1263" s="46"/>
      <c r="M1263" s="224" t="s">
        <v>19</v>
      </c>
      <c r="N1263" s="225" t="s">
        <v>46</v>
      </c>
      <c r="O1263" s="86"/>
      <c r="P1263" s="226">
        <f>O1263*H1263</f>
        <v>0</v>
      </c>
      <c r="Q1263" s="226">
        <v>0.012200000000000001</v>
      </c>
      <c r="R1263" s="226">
        <f>Q1263*H1263</f>
        <v>0.15420800000000001</v>
      </c>
      <c r="S1263" s="226">
        <v>0</v>
      </c>
      <c r="T1263" s="227">
        <f>S1263*H1263</f>
        <v>0</v>
      </c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R1263" s="228" t="s">
        <v>367</v>
      </c>
      <c r="AT1263" s="228" t="s">
        <v>264</v>
      </c>
      <c r="AU1263" s="228" t="s">
        <v>84</v>
      </c>
      <c r="AY1263" s="19" t="s">
        <v>262</v>
      </c>
      <c r="BE1263" s="229">
        <f>IF(N1263="základní",J1263,0)</f>
        <v>0</v>
      </c>
      <c r="BF1263" s="229">
        <f>IF(N1263="snížená",J1263,0)</f>
        <v>0</v>
      </c>
      <c r="BG1263" s="229">
        <f>IF(N1263="zákl. přenesená",J1263,0)</f>
        <v>0</v>
      </c>
      <c r="BH1263" s="229">
        <f>IF(N1263="sníž. přenesená",J1263,0)</f>
        <v>0</v>
      </c>
      <c r="BI1263" s="229">
        <f>IF(N1263="nulová",J1263,0)</f>
        <v>0</v>
      </c>
      <c r="BJ1263" s="19" t="s">
        <v>82</v>
      </c>
      <c r="BK1263" s="229">
        <f>ROUND(I1263*H1263,2)</f>
        <v>0</v>
      </c>
      <c r="BL1263" s="19" t="s">
        <v>367</v>
      </c>
      <c r="BM1263" s="228" t="s">
        <v>1247</v>
      </c>
    </row>
    <row r="1264" s="2" customFormat="1">
      <c r="A1264" s="40"/>
      <c r="B1264" s="41"/>
      <c r="C1264" s="42"/>
      <c r="D1264" s="230" t="s">
        <v>270</v>
      </c>
      <c r="E1264" s="42"/>
      <c r="F1264" s="231" t="s">
        <v>1248</v>
      </c>
      <c r="G1264" s="42"/>
      <c r="H1264" s="42"/>
      <c r="I1264" s="232"/>
      <c r="J1264" s="42"/>
      <c r="K1264" s="42"/>
      <c r="L1264" s="46"/>
      <c r="M1264" s="233"/>
      <c r="N1264" s="234"/>
      <c r="O1264" s="86"/>
      <c r="P1264" s="86"/>
      <c r="Q1264" s="86"/>
      <c r="R1264" s="86"/>
      <c r="S1264" s="86"/>
      <c r="T1264" s="87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T1264" s="19" t="s">
        <v>270</v>
      </c>
      <c r="AU1264" s="19" t="s">
        <v>84</v>
      </c>
    </row>
    <row r="1265" s="13" customFormat="1">
      <c r="A1265" s="13"/>
      <c r="B1265" s="235"/>
      <c r="C1265" s="236"/>
      <c r="D1265" s="237" t="s">
        <v>272</v>
      </c>
      <c r="E1265" s="238" t="s">
        <v>19</v>
      </c>
      <c r="F1265" s="239" t="s">
        <v>273</v>
      </c>
      <c r="G1265" s="236"/>
      <c r="H1265" s="238" t="s">
        <v>19</v>
      </c>
      <c r="I1265" s="240"/>
      <c r="J1265" s="236"/>
      <c r="K1265" s="236"/>
      <c r="L1265" s="241"/>
      <c r="M1265" s="242"/>
      <c r="N1265" s="243"/>
      <c r="O1265" s="243"/>
      <c r="P1265" s="243"/>
      <c r="Q1265" s="243"/>
      <c r="R1265" s="243"/>
      <c r="S1265" s="243"/>
      <c r="T1265" s="244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T1265" s="245" t="s">
        <v>272</v>
      </c>
      <c r="AU1265" s="245" t="s">
        <v>84</v>
      </c>
      <c r="AV1265" s="13" t="s">
        <v>82</v>
      </c>
      <c r="AW1265" s="13" t="s">
        <v>34</v>
      </c>
      <c r="AX1265" s="13" t="s">
        <v>75</v>
      </c>
      <c r="AY1265" s="245" t="s">
        <v>262</v>
      </c>
    </row>
    <row r="1266" s="13" customFormat="1">
      <c r="A1266" s="13"/>
      <c r="B1266" s="235"/>
      <c r="C1266" s="236"/>
      <c r="D1266" s="237" t="s">
        <v>272</v>
      </c>
      <c r="E1266" s="238" t="s">
        <v>19</v>
      </c>
      <c r="F1266" s="239" t="s">
        <v>1249</v>
      </c>
      <c r="G1266" s="236"/>
      <c r="H1266" s="238" t="s">
        <v>19</v>
      </c>
      <c r="I1266" s="240"/>
      <c r="J1266" s="236"/>
      <c r="K1266" s="236"/>
      <c r="L1266" s="241"/>
      <c r="M1266" s="242"/>
      <c r="N1266" s="243"/>
      <c r="O1266" s="243"/>
      <c r="P1266" s="243"/>
      <c r="Q1266" s="243"/>
      <c r="R1266" s="243"/>
      <c r="S1266" s="243"/>
      <c r="T1266" s="244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T1266" s="245" t="s">
        <v>272</v>
      </c>
      <c r="AU1266" s="245" t="s">
        <v>84</v>
      </c>
      <c r="AV1266" s="13" t="s">
        <v>82</v>
      </c>
      <c r="AW1266" s="13" t="s">
        <v>34</v>
      </c>
      <c r="AX1266" s="13" t="s">
        <v>75</v>
      </c>
      <c r="AY1266" s="245" t="s">
        <v>262</v>
      </c>
    </row>
    <row r="1267" s="13" customFormat="1">
      <c r="A1267" s="13"/>
      <c r="B1267" s="235"/>
      <c r="C1267" s="236"/>
      <c r="D1267" s="237" t="s">
        <v>272</v>
      </c>
      <c r="E1267" s="238" t="s">
        <v>19</v>
      </c>
      <c r="F1267" s="239" t="s">
        <v>404</v>
      </c>
      <c r="G1267" s="236"/>
      <c r="H1267" s="238" t="s">
        <v>19</v>
      </c>
      <c r="I1267" s="240"/>
      <c r="J1267" s="236"/>
      <c r="K1267" s="236"/>
      <c r="L1267" s="241"/>
      <c r="M1267" s="242"/>
      <c r="N1267" s="243"/>
      <c r="O1267" s="243"/>
      <c r="P1267" s="243"/>
      <c r="Q1267" s="243"/>
      <c r="R1267" s="243"/>
      <c r="S1267" s="243"/>
      <c r="T1267" s="244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T1267" s="245" t="s">
        <v>272</v>
      </c>
      <c r="AU1267" s="245" t="s">
        <v>84</v>
      </c>
      <c r="AV1267" s="13" t="s">
        <v>82</v>
      </c>
      <c r="AW1267" s="13" t="s">
        <v>34</v>
      </c>
      <c r="AX1267" s="13" t="s">
        <v>75</v>
      </c>
      <c r="AY1267" s="245" t="s">
        <v>262</v>
      </c>
    </row>
    <row r="1268" s="14" customFormat="1">
      <c r="A1268" s="14"/>
      <c r="B1268" s="246"/>
      <c r="C1268" s="247"/>
      <c r="D1268" s="237" t="s">
        <v>272</v>
      </c>
      <c r="E1268" s="248" t="s">
        <v>19</v>
      </c>
      <c r="F1268" s="249" t="s">
        <v>508</v>
      </c>
      <c r="G1268" s="247"/>
      <c r="H1268" s="250">
        <v>4.6600000000000001</v>
      </c>
      <c r="I1268" s="251"/>
      <c r="J1268" s="247"/>
      <c r="K1268" s="247"/>
      <c r="L1268" s="252"/>
      <c r="M1268" s="253"/>
      <c r="N1268" s="254"/>
      <c r="O1268" s="254"/>
      <c r="P1268" s="254"/>
      <c r="Q1268" s="254"/>
      <c r="R1268" s="254"/>
      <c r="S1268" s="254"/>
      <c r="T1268" s="255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T1268" s="256" t="s">
        <v>272</v>
      </c>
      <c r="AU1268" s="256" t="s">
        <v>84</v>
      </c>
      <c r="AV1268" s="14" t="s">
        <v>84</v>
      </c>
      <c r="AW1268" s="14" t="s">
        <v>34</v>
      </c>
      <c r="AX1268" s="14" t="s">
        <v>75</v>
      </c>
      <c r="AY1268" s="256" t="s">
        <v>262</v>
      </c>
    </row>
    <row r="1269" s="14" customFormat="1">
      <c r="A1269" s="14"/>
      <c r="B1269" s="246"/>
      <c r="C1269" s="247"/>
      <c r="D1269" s="237" t="s">
        <v>272</v>
      </c>
      <c r="E1269" s="248" t="s">
        <v>19</v>
      </c>
      <c r="F1269" s="249" t="s">
        <v>511</v>
      </c>
      <c r="G1269" s="247"/>
      <c r="H1269" s="250">
        <v>3.3199999999999998</v>
      </c>
      <c r="I1269" s="251"/>
      <c r="J1269" s="247"/>
      <c r="K1269" s="247"/>
      <c r="L1269" s="252"/>
      <c r="M1269" s="253"/>
      <c r="N1269" s="254"/>
      <c r="O1269" s="254"/>
      <c r="P1269" s="254"/>
      <c r="Q1269" s="254"/>
      <c r="R1269" s="254"/>
      <c r="S1269" s="254"/>
      <c r="T1269" s="255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T1269" s="256" t="s">
        <v>272</v>
      </c>
      <c r="AU1269" s="256" t="s">
        <v>84</v>
      </c>
      <c r="AV1269" s="14" t="s">
        <v>84</v>
      </c>
      <c r="AW1269" s="14" t="s">
        <v>34</v>
      </c>
      <c r="AX1269" s="14" t="s">
        <v>75</v>
      </c>
      <c r="AY1269" s="256" t="s">
        <v>262</v>
      </c>
    </row>
    <row r="1270" s="14" customFormat="1">
      <c r="A1270" s="14"/>
      <c r="B1270" s="246"/>
      <c r="C1270" s="247"/>
      <c r="D1270" s="237" t="s">
        <v>272</v>
      </c>
      <c r="E1270" s="248" t="s">
        <v>19</v>
      </c>
      <c r="F1270" s="249" t="s">
        <v>512</v>
      </c>
      <c r="G1270" s="247"/>
      <c r="H1270" s="250">
        <v>4.6600000000000001</v>
      </c>
      <c r="I1270" s="251"/>
      <c r="J1270" s="247"/>
      <c r="K1270" s="247"/>
      <c r="L1270" s="252"/>
      <c r="M1270" s="253"/>
      <c r="N1270" s="254"/>
      <c r="O1270" s="254"/>
      <c r="P1270" s="254"/>
      <c r="Q1270" s="254"/>
      <c r="R1270" s="254"/>
      <c r="S1270" s="254"/>
      <c r="T1270" s="255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T1270" s="256" t="s">
        <v>272</v>
      </c>
      <c r="AU1270" s="256" t="s">
        <v>84</v>
      </c>
      <c r="AV1270" s="14" t="s">
        <v>84</v>
      </c>
      <c r="AW1270" s="14" t="s">
        <v>34</v>
      </c>
      <c r="AX1270" s="14" t="s">
        <v>75</v>
      </c>
      <c r="AY1270" s="256" t="s">
        <v>262</v>
      </c>
    </row>
    <row r="1271" s="16" customFormat="1">
      <c r="A1271" s="16"/>
      <c r="B1271" s="278"/>
      <c r="C1271" s="279"/>
      <c r="D1271" s="237" t="s">
        <v>272</v>
      </c>
      <c r="E1271" s="280" t="s">
        <v>192</v>
      </c>
      <c r="F1271" s="281" t="s">
        <v>419</v>
      </c>
      <c r="G1271" s="279"/>
      <c r="H1271" s="282">
        <v>12.640000000000001</v>
      </c>
      <c r="I1271" s="283"/>
      <c r="J1271" s="279"/>
      <c r="K1271" s="279"/>
      <c r="L1271" s="284"/>
      <c r="M1271" s="285"/>
      <c r="N1271" s="286"/>
      <c r="O1271" s="286"/>
      <c r="P1271" s="286"/>
      <c r="Q1271" s="286"/>
      <c r="R1271" s="286"/>
      <c r="S1271" s="286"/>
      <c r="T1271" s="287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T1271" s="288" t="s">
        <v>272</v>
      </c>
      <c r="AU1271" s="288" t="s">
        <v>84</v>
      </c>
      <c r="AV1271" s="16" t="s">
        <v>95</v>
      </c>
      <c r="AW1271" s="16" t="s">
        <v>34</v>
      </c>
      <c r="AX1271" s="16" t="s">
        <v>75</v>
      </c>
      <c r="AY1271" s="288" t="s">
        <v>262</v>
      </c>
    </row>
    <row r="1272" s="15" customFormat="1">
      <c r="A1272" s="15"/>
      <c r="B1272" s="257"/>
      <c r="C1272" s="258"/>
      <c r="D1272" s="237" t="s">
        <v>272</v>
      </c>
      <c r="E1272" s="259" t="s">
        <v>19</v>
      </c>
      <c r="F1272" s="260" t="s">
        <v>278</v>
      </c>
      <c r="G1272" s="258"/>
      <c r="H1272" s="261">
        <v>12.640000000000001</v>
      </c>
      <c r="I1272" s="262"/>
      <c r="J1272" s="258"/>
      <c r="K1272" s="258"/>
      <c r="L1272" s="263"/>
      <c r="M1272" s="264"/>
      <c r="N1272" s="265"/>
      <c r="O1272" s="265"/>
      <c r="P1272" s="265"/>
      <c r="Q1272" s="265"/>
      <c r="R1272" s="265"/>
      <c r="S1272" s="265"/>
      <c r="T1272" s="266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T1272" s="267" t="s">
        <v>272</v>
      </c>
      <c r="AU1272" s="267" t="s">
        <v>84</v>
      </c>
      <c r="AV1272" s="15" t="s">
        <v>268</v>
      </c>
      <c r="AW1272" s="15" t="s">
        <v>34</v>
      </c>
      <c r="AX1272" s="15" t="s">
        <v>82</v>
      </c>
      <c r="AY1272" s="267" t="s">
        <v>262</v>
      </c>
    </row>
    <row r="1273" s="2" customFormat="1" ht="24.15" customHeight="1">
      <c r="A1273" s="40"/>
      <c r="B1273" s="41"/>
      <c r="C1273" s="217" t="s">
        <v>1250</v>
      </c>
      <c r="D1273" s="217" t="s">
        <v>264</v>
      </c>
      <c r="E1273" s="218" t="s">
        <v>1251</v>
      </c>
      <c r="F1273" s="219" t="s">
        <v>1252</v>
      </c>
      <c r="G1273" s="220" t="s">
        <v>116</v>
      </c>
      <c r="H1273" s="221">
        <v>85.069999999999993</v>
      </c>
      <c r="I1273" s="222"/>
      <c r="J1273" s="223">
        <f>ROUND(I1273*H1273,2)</f>
        <v>0</v>
      </c>
      <c r="K1273" s="219" t="s">
        <v>267</v>
      </c>
      <c r="L1273" s="46"/>
      <c r="M1273" s="224" t="s">
        <v>19</v>
      </c>
      <c r="N1273" s="225" t="s">
        <v>46</v>
      </c>
      <c r="O1273" s="86"/>
      <c r="P1273" s="226">
        <f>O1273*H1273</f>
        <v>0</v>
      </c>
      <c r="Q1273" s="226">
        <v>0.015769999999999999</v>
      </c>
      <c r="R1273" s="226">
        <f>Q1273*H1273</f>
        <v>1.3415538999999999</v>
      </c>
      <c r="S1273" s="226">
        <v>0</v>
      </c>
      <c r="T1273" s="227">
        <f>S1273*H1273</f>
        <v>0</v>
      </c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R1273" s="228" t="s">
        <v>367</v>
      </c>
      <c r="AT1273" s="228" t="s">
        <v>264</v>
      </c>
      <c r="AU1273" s="228" t="s">
        <v>84</v>
      </c>
      <c r="AY1273" s="19" t="s">
        <v>262</v>
      </c>
      <c r="BE1273" s="229">
        <f>IF(N1273="základní",J1273,0)</f>
        <v>0</v>
      </c>
      <c r="BF1273" s="229">
        <f>IF(N1273="snížená",J1273,0)</f>
        <v>0</v>
      </c>
      <c r="BG1273" s="229">
        <f>IF(N1273="zákl. přenesená",J1273,0)</f>
        <v>0</v>
      </c>
      <c r="BH1273" s="229">
        <f>IF(N1273="sníž. přenesená",J1273,0)</f>
        <v>0</v>
      </c>
      <c r="BI1273" s="229">
        <f>IF(N1273="nulová",J1273,0)</f>
        <v>0</v>
      </c>
      <c r="BJ1273" s="19" t="s">
        <v>82</v>
      </c>
      <c r="BK1273" s="229">
        <f>ROUND(I1273*H1273,2)</f>
        <v>0</v>
      </c>
      <c r="BL1273" s="19" t="s">
        <v>367</v>
      </c>
      <c r="BM1273" s="228" t="s">
        <v>1253</v>
      </c>
    </row>
    <row r="1274" s="2" customFormat="1">
      <c r="A1274" s="40"/>
      <c r="B1274" s="41"/>
      <c r="C1274" s="42"/>
      <c r="D1274" s="230" t="s">
        <v>270</v>
      </c>
      <c r="E1274" s="42"/>
      <c r="F1274" s="231" t="s">
        <v>1254</v>
      </c>
      <c r="G1274" s="42"/>
      <c r="H1274" s="42"/>
      <c r="I1274" s="232"/>
      <c r="J1274" s="42"/>
      <c r="K1274" s="42"/>
      <c r="L1274" s="46"/>
      <c r="M1274" s="233"/>
      <c r="N1274" s="234"/>
      <c r="O1274" s="86"/>
      <c r="P1274" s="86"/>
      <c r="Q1274" s="86"/>
      <c r="R1274" s="86"/>
      <c r="S1274" s="86"/>
      <c r="T1274" s="87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T1274" s="19" t="s">
        <v>270</v>
      </c>
      <c r="AU1274" s="19" t="s">
        <v>84</v>
      </c>
    </row>
    <row r="1275" s="13" customFormat="1">
      <c r="A1275" s="13"/>
      <c r="B1275" s="235"/>
      <c r="C1275" s="236"/>
      <c r="D1275" s="237" t="s">
        <v>272</v>
      </c>
      <c r="E1275" s="238" t="s">
        <v>19</v>
      </c>
      <c r="F1275" s="239" t="s">
        <v>273</v>
      </c>
      <c r="G1275" s="236"/>
      <c r="H1275" s="238" t="s">
        <v>19</v>
      </c>
      <c r="I1275" s="240"/>
      <c r="J1275" s="236"/>
      <c r="K1275" s="236"/>
      <c r="L1275" s="241"/>
      <c r="M1275" s="242"/>
      <c r="N1275" s="243"/>
      <c r="O1275" s="243"/>
      <c r="P1275" s="243"/>
      <c r="Q1275" s="243"/>
      <c r="R1275" s="243"/>
      <c r="S1275" s="243"/>
      <c r="T1275" s="244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T1275" s="245" t="s">
        <v>272</v>
      </c>
      <c r="AU1275" s="245" t="s">
        <v>84</v>
      </c>
      <c r="AV1275" s="13" t="s">
        <v>82</v>
      </c>
      <c r="AW1275" s="13" t="s">
        <v>34</v>
      </c>
      <c r="AX1275" s="13" t="s">
        <v>75</v>
      </c>
      <c r="AY1275" s="245" t="s">
        <v>262</v>
      </c>
    </row>
    <row r="1276" s="13" customFormat="1">
      <c r="A1276" s="13"/>
      <c r="B1276" s="235"/>
      <c r="C1276" s="236"/>
      <c r="D1276" s="237" t="s">
        <v>272</v>
      </c>
      <c r="E1276" s="238" t="s">
        <v>19</v>
      </c>
      <c r="F1276" s="239" t="s">
        <v>1249</v>
      </c>
      <c r="G1276" s="236"/>
      <c r="H1276" s="238" t="s">
        <v>19</v>
      </c>
      <c r="I1276" s="240"/>
      <c r="J1276" s="236"/>
      <c r="K1276" s="236"/>
      <c r="L1276" s="241"/>
      <c r="M1276" s="242"/>
      <c r="N1276" s="243"/>
      <c r="O1276" s="243"/>
      <c r="P1276" s="243"/>
      <c r="Q1276" s="243"/>
      <c r="R1276" s="243"/>
      <c r="S1276" s="243"/>
      <c r="T1276" s="244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45" t="s">
        <v>272</v>
      </c>
      <c r="AU1276" s="245" t="s">
        <v>84</v>
      </c>
      <c r="AV1276" s="13" t="s">
        <v>82</v>
      </c>
      <c r="AW1276" s="13" t="s">
        <v>34</v>
      </c>
      <c r="AX1276" s="13" t="s">
        <v>75</v>
      </c>
      <c r="AY1276" s="245" t="s">
        <v>262</v>
      </c>
    </row>
    <row r="1277" s="13" customFormat="1">
      <c r="A1277" s="13"/>
      <c r="B1277" s="235"/>
      <c r="C1277" s="236"/>
      <c r="D1277" s="237" t="s">
        <v>272</v>
      </c>
      <c r="E1277" s="238" t="s">
        <v>19</v>
      </c>
      <c r="F1277" s="239" t="s">
        <v>334</v>
      </c>
      <c r="G1277" s="236"/>
      <c r="H1277" s="238" t="s">
        <v>19</v>
      </c>
      <c r="I1277" s="240"/>
      <c r="J1277" s="236"/>
      <c r="K1277" s="236"/>
      <c r="L1277" s="241"/>
      <c r="M1277" s="242"/>
      <c r="N1277" s="243"/>
      <c r="O1277" s="243"/>
      <c r="P1277" s="243"/>
      <c r="Q1277" s="243"/>
      <c r="R1277" s="243"/>
      <c r="S1277" s="243"/>
      <c r="T1277" s="244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T1277" s="245" t="s">
        <v>272</v>
      </c>
      <c r="AU1277" s="245" t="s">
        <v>84</v>
      </c>
      <c r="AV1277" s="13" t="s">
        <v>82</v>
      </c>
      <c r="AW1277" s="13" t="s">
        <v>34</v>
      </c>
      <c r="AX1277" s="13" t="s">
        <v>75</v>
      </c>
      <c r="AY1277" s="245" t="s">
        <v>262</v>
      </c>
    </row>
    <row r="1278" s="13" customFormat="1">
      <c r="A1278" s="13"/>
      <c r="B1278" s="235"/>
      <c r="C1278" s="236"/>
      <c r="D1278" s="237" t="s">
        <v>272</v>
      </c>
      <c r="E1278" s="238" t="s">
        <v>19</v>
      </c>
      <c r="F1278" s="239" t="s">
        <v>1096</v>
      </c>
      <c r="G1278" s="236"/>
      <c r="H1278" s="238" t="s">
        <v>19</v>
      </c>
      <c r="I1278" s="240"/>
      <c r="J1278" s="236"/>
      <c r="K1278" s="236"/>
      <c r="L1278" s="241"/>
      <c r="M1278" s="242"/>
      <c r="N1278" s="243"/>
      <c r="O1278" s="243"/>
      <c r="P1278" s="243"/>
      <c r="Q1278" s="243"/>
      <c r="R1278" s="243"/>
      <c r="S1278" s="243"/>
      <c r="T1278" s="244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T1278" s="245" t="s">
        <v>272</v>
      </c>
      <c r="AU1278" s="245" t="s">
        <v>84</v>
      </c>
      <c r="AV1278" s="13" t="s">
        <v>82</v>
      </c>
      <c r="AW1278" s="13" t="s">
        <v>34</v>
      </c>
      <c r="AX1278" s="13" t="s">
        <v>75</v>
      </c>
      <c r="AY1278" s="245" t="s">
        <v>262</v>
      </c>
    </row>
    <row r="1279" s="13" customFormat="1">
      <c r="A1279" s="13"/>
      <c r="B1279" s="235"/>
      <c r="C1279" s="236"/>
      <c r="D1279" s="237" t="s">
        <v>272</v>
      </c>
      <c r="E1279" s="238" t="s">
        <v>19</v>
      </c>
      <c r="F1279" s="239" t="s">
        <v>420</v>
      </c>
      <c r="G1279" s="236"/>
      <c r="H1279" s="238" t="s">
        <v>19</v>
      </c>
      <c r="I1279" s="240"/>
      <c r="J1279" s="236"/>
      <c r="K1279" s="236"/>
      <c r="L1279" s="241"/>
      <c r="M1279" s="242"/>
      <c r="N1279" s="243"/>
      <c r="O1279" s="243"/>
      <c r="P1279" s="243"/>
      <c r="Q1279" s="243"/>
      <c r="R1279" s="243"/>
      <c r="S1279" s="243"/>
      <c r="T1279" s="244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T1279" s="245" t="s">
        <v>272</v>
      </c>
      <c r="AU1279" s="245" t="s">
        <v>84</v>
      </c>
      <c r="AV1279" s="13" t="s">
        <v>82</v>
      </c>
      <c r="AW1279" s="13" t="s">
        <v>34</v>
      </c>
      <c r="AX1279" s="13" t="s">
        <v>75</v>
      </c>
      <c r="AY1279" s="245" t="s">
        <v>262</v>
      </c>
    </row>
    <row r="1280" s="14" customFormat="1">
      <c r="A1280" s="14"/>
      <c r="B1280" s="246"/>
      <c r="C1280" s="247"/>
      <c r="D1280" s="237" t="s">
        <v>272</v>
      </c>
      <c r="E1280" s="248" t="s">
        <v>19</v>
      </c>
      <c r="F1280" s="249" t="s">
        <v>867</v>
      </c>
      <c r="G1280" s="247"/>
      <c r="H1280" s="250">
        <v>4.7300000000000004</v>
      </c>
      <c r="I1280" s="251"/>
      <c r="J1280" s="247"/>
      <c r="K1280" s="247"/>
      <c r="L1280" s="252"/>
      <c r="M1280" s="253"/>
      <c r="N1280" s="254"/>
      <c r="O1280" s="254"/>
      <c r="P1280" s="254"/>
      <c r="Q1280" s="254"/>
      <c r="R1280" s="254"/>
      <c r="S1280" s="254"/>
      <c r="T1280" s="255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T1280" s="256" t="s">
        <v>272</v>
      </c>
      <c r="AU1280" s="256" t="s">
        <v>84</v>
      </c>
      <c r="AV1280" s="14" t="s">
        <v>84</v>
      </c>
      <c r="AW1280" s="14" t="s">
        <v>34</v>
      </c>
      <c r="AX1280" s="14" t="s">
        <v>75</v>
      </c>
      <c r="AY1280" s="256" t="s">
        <v>262</v>
      </c>
    </row>
    <row r="1281" s="14" customFormat="1">
      <c r="A1281" s="14"/>
      <c r="B1281" s="246"/>
      <c r="C1281" s="247"/>
      <c r="D1281" s="237" t="s">
        <v>272</v>
      </c>
      <c r="E1281" s="248" t="s">
        <v>19</v>
      </c>
      <c r="F1281" s="249" t="s">
        <v>868</v>
      </c>
      <c r="G1281" s="247"/>
      <c r="H1281" s="250">
        <v>3.7400000000000002</v>
      </c>
      <c r="I1281" s="251"/>
      <c r="J1281" s="247"/>
      <c r="K1281" s="247"/>
      <c r="L1281" s="252"/>
      <c r="M1281" s="253"/>
      <c r="N1281" s="254"/>
      <c r="O1281" s="254"/>
      <c r="P1281" s="254"/>
      <c r="Q1281" s="254"/>
      <c r="R1281" s="254"/>
      <c r="S1281" s="254"/>
      <c r="T1281" s="255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T1281" s="256" t="s">
        <v>272</v>
      </c>
      <c r="AU1281" s="256" t="s">
        <v>84</v>
      </c>
      <c r="AV1281" s="14" t="s">
        <v>84</v>
      </c>
      <c r="AW1281" s="14" t="s">
        <v>34</v>
      </c>
      <c r="AX1281" s="14" t="s">
        <v>75</v>
      </c>
      <c r="AY1281" s="256" t="s">
        <v>262</v>
      </c>
    </row>
    <row r="1282" s="14" customFormat="1">
      <c r="A1282" s="14"/>
      <c r="B1282" s="246"/>
      <c r="C1282" s="247"/>
      <c r="D1282" s="237" t="s">
        <v>272</v>
      </c>
      <c r="E1282" s="248" t="s">
        <v>19</v>
      </c>
      <c r="F1282" s="249" t="s">
        <v>869</v>
      </c>
      <c r="G1282" s="247"/>
      <c r="H1282" s="250">
        <v>25.5</v>
      </c>
      <c r="I1282" s="251"/>
      <c r="J1282" s="247"/>
      <c r="K1282" s="247"/>
      <c r="L1282" s="252"/>
      <c r="M1282" s="253"/>
      <c r="N1282" s="254"/>
      <c r="O1282" s="254"/>
      <c r="P1282" s="254"/>
      <c r="Q1282" s="254"/>
      <c r="R1282" s="254"/>
      <c r="S1282" s="254"/>
      <c r="T1282" s="255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T1282" s="256" t="s">
        <v>272</v>
      </c>
      <c r="AU1282" s="256" t="s">
        <v>84</v>
      </c>
      <c r="AV1282" s="14" t="s">
        <v>84</v>
      </c>
      <c r="AW1282" s="14" t="s">
        <v>34</v>
      </c>
      <c r="AX1282" s="14" t="s">
        <v>75</v>
      </c>
      <c r="AY1282" s="256" t="s">
        <v>262</v>
      </c>
    </row>
    <row r="1283" s="14" customFormat="1">
      <c r="A1283" s="14"/>
      <c r="B1283" s="246"/>
      <c r="C1283" s="247"/>
      <c r="D1283" s="237" t="s">
        <v>272</v>
      </c>
      <c r="E1283" s="248" t="s">
        <v>19</v>
      </c>
      <c r="F1283" s="249" t="s">
        <v>870</v>
      </c>
      <c r="G1283" s="247"/>
      <c r="H1283" s="250">
        <v>21.449999999999999</v>
      </c>
      <c r="I1283" s="251"/>
      <c r="J1283" s="247"/>
      <c r="K1283" s="247"/>
      <c r="L1283" s="252"/>
      <c r="M1283" s="253"/>
      <c r="N1283" s="254"/>
      <c r="O1283" s="254"/>
      <c r="P1283" s="254"/>
      <c r="Q1283" s="254"/>
      <c r="R1283" s="254"/>
      <c r="S1283" s="254"/>
      <c r="T1283" s="255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T1283" s="256" t="s">
        <v>272</v>
      </c>
      <c r="AU1283" s="256" t="s">
        <v>84</v>
      </c>
      <c r="AV1283" s="14" t="s">
        <v>84</v>
      </c>
      <c r="AW1283" s="14" t="s">
        <v>34</v>
      </c>
      <c r="AX1283" s="14" t="s">
        <v>75</v>
      </c>
      <c r="AY1283" s="256" t="s">
        <v>262</v>
      </c>
    </row>
    <row r="1284" s="14" customFormat="1">
      <c r="A1284" s="14"/>
      <c r="B1284" s="246"/>
      <c r="C1284" s="247"/>
      <c r="D1284" s="237" t="s">
        <v>272</v>
      </c>
      <c r="E1284" s="248" t="s">
        <v>19</v>
      </c>
      <c r="F1284" s="249" t="s">
        <v>871</v>
      </c>
      <c r="G1284" s="247"/>
      <c r="H1284" s="250">
        <v>2.7000000000000002</v>
      </c>
      <c r="I1284" s="251"/>
      <c r="J1284" s="247"/>
      <c r="K1284" s="247"/>
      <c r="L1284" s="252"/>
      <c r="M1284" s="253"/>
      <c r="N1284" s="254"/>
      <c r="O1284" s="254"/>
      <c r="P1284" s="254"/>
      <c r="Q1284" s="254"/>
      <c r="R1284" s="254"/>
      <c r="S1284" s="254"/>
      <c r="T1284" s="255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T1284" s="256" t="s">
        <v>272</v>
      </c>
      <c r="AU1284" s="256" t="s">
        <v>84</v>
      </c>
      <c r="AV1284" s="14" t="s">
        <v>84</v>
      </c>
      <c r="AW1284" s="14" t="s">
        <v>34</v>
      </c>
      <c r="AX1284" s="14" t="s">
        <v>75</v>
      </c>
      <c r="AY1284" s="256" t="s">
        <v>262</v>
      </c>
    </row>
    <row r="1285" s="14" customFormat="1">
      <c r="A1285" s="14"/>
      <c r="B1285" s="246"/>
      <c r="C1285" s="247"/>
      <c r="D1285" s="237" t="s">
        <v>272</v>
      </c>
      <c r="E1285" s="248" t="s">
        <v>19</v>
      </c>
      <c r="F1285" s="249" t="s">
        <v>468</v>
      </c>
      <c r="G1285" s="247"/>
      <c r="H1285" s="250">
        <v>18.370000000000001</v>
      </c>
      <c r="I1285" s="251"/>
      <c r="J1285" s="247"/>
      <c r="K1285" s="247"/>
      <c r="L1285" s="252"/>
      <c r="M1285" s="253"/>
      <c r="N1285" s="254"/>
      <c r="O1285" s="254"/>
      <c r="P1285" s="254"/>
      <c r="Q1285" s="254"/>
      <c r="R1285" s="254"/>
      <c r="S1285" s="254"/>
      <c r="T1285" s="255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56" t="s">
        <v>272</v>
      </c>
      <c r="AU1285" s="256" t="s">
        <v>84</v>
      </c>
      <c r="AV1285" s="14" t="s">
        <v>84</v>
      </c>
      <c r="AW1285" s="14" t="s">
        <v>34</v>
      </c>
      <c r="AX1285" s="14" t="s">
        <v>75</v>
      </c>
      <c r="AY1285" s="256" t="s">
        <v>262</v>
      </c>
    </row>
    <row r="1286" s="14" customFormat="1">
      <c r="A1286" s="14"/>
      <c r="B1286" s="246"/>
      <c r="C1286" s="247"/>
      <c r="D1286" s="237" t="s">
        <v>272</v>
      </c>
      <c r="E1286" s="248" t="s">
        <v>19</v>
      </c>
      <c r="F1286" s="249" t="s">
        <v>879</v>
      </c>
      <c r="G1286" s="247"/>
      <c r="H1286" s="250">
        <v>8.5800000000000001</v>
      </c>
      <c r="I1286" s="251"/>
      <c r="J1286" s="247"/>
      <c r="K1286" s="247"/>
      <c r="L1286" s="252"/>
      <c r="M1286" s="253"/>
      <c r="N1286" s="254"/>
      <c r="O1286" s="254"/>
      <c r="P1286" s="254"/>
      <c r="Q1286" s="254"/>
      <c r="R1286" s="254"/>
      <c r="S1286" s="254"/>
      <c r="T1286" s="255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T1286" s="256" t="s">
        <v>272</v>
      </c>
      <c r="AU1286" s="256" t="s">
        <v>84</v>
      </c>
      <c r="AV1286" s="14" t="s">
        <v>84</v>
      </c>
      <c r="AW1286" s="14" t="s">
        <v>34</v>
      </c>
      <c r="AX1286" s="14" t="s">
        <v>75</v>
      </c>
      <c r="AY1286" s="256" t="s">
        <v>262</v>
      </c>
    </row>
    <row r="1287" s="16" customFormat="1">
      <c r="A1287" s="16"/>
      <c r="B1287" s="278"/>
      <c r="C1287" s="279"/>
      <c r="D1287" s="237" t="s">
        <v>272</v>
      </c>
      <c r="E1287" s="280" t="s">
        <v>195</v>
      </c>
      <c r="F1287" s="281" t="s">
        <v>419</v>
      </c>
      <c r="G1287" s="279"/>
      <c r="H1287" s="282">
        <v>85.069999999999993</v>
      </c>
      <c r="I1287" s="283"/>
      <c r="J1287" s="279"/>
      <c r="K1287" s="279"/>
      <c r="L1287" s="284"/>
      <c r="M1287" s="285"/>
      <c r="N1287" s="286"/>
      <c r="O1287" s="286"/>
      <c r="P1287" s="286"/>
      <c r="Q1287" s="286"/>
      <c r="R1287" s="286"/>
      <c r="S1287" s="286"/>
      <c r="T1287" s="287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T1287" s="288" t="s">
        <v>272</v>
      </c>
      <c r="AU1287" s="288" t="s">
        <v>84</v>
      </c>
      <c r="AV1287" s="16" t="s">
        <v>95</v>
      </c>
      <c r="AW1287" s="16" t="s">
        <v>34</v>
      </c>
      <c r="AX1287" s="16" t="s">
        <v>75</v>
      </c>
      <c r="AY1287" s="288" t="s">
        <v>262</v>
      </c>
    </row>
    <row r="1288" s="15" customFormat="1">
      <c r="A1288" s="15"/>
      <c r="B1288" s="257"/>
      <c r="C1288" s="258"/>
      <c r="D1288" s="237" t="s">
        <v>272</v>
      </c>
      <c r="E1288" s="259" t="s">
        <v>19</v>
      </c>
      <c r="F1288" s="260" t="s">
        <v>278</v>
      </c>
      <c r="G1288" s="258"/>
      <c r="H1288" s="261">
        <v>85.069999999999993</v>
      </c>
      <c r="I1288" s="262"/>
      <c r="J1288" s="258"/>
      <c r="K1288" s="258"/>
      <c r="L1288" s="263"/>
      <c r="M1288" s="264"/>
      <c r="N1288" s="265"/>
      <c r="O1288" s="265"/>
      <c r="P1288" s="265"/>
      <c r="Q1288" s="265"/>
      <c r="R1288" s="265"/>
      <c r="S1288" s="265"/>
      <c r="T1288" s="266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T1288" s="267" t="s">
        <v>272</v>
      </c>
      <c r="AU1288" s="267" t="s">
        <v>84</v>
      </c>
      <c r="AV1288" s="15" t="s">
        <v>268</v>
      </c>
      <c r="AW1288" s="15" t="s">
        <v>34</v>
      </c>
      <c r="AX1288" s="15" t="s">
        <v>82</v>
      </c>
      <c r="AY1288" s="267" t="s">
        <v>262</v>
      </c>
    </row>
    <row r="1289" s="2" customFormat="1" ht="24.15" customHeight="1">
      <c r="A1289" s="40"/>
      <c r="B1289" s="41"/>
      <c r="C1289" s="217" t="s">
        <v>1255</v>
      </c>
      <c r="D1289" s="217" t="s">
        <v>264</v>
      </c>
      <c r="E1289" s="218" t="s">
        <v>1256</v>
      </c>
      <c r="F1289" s="219" t="s">
        <v>1257</v>
      </c>
      <c r="G1289" s="220" t="s">
        <v>116</v>
      </c>
      <c r="H1289" s="221">
        <v>4.7699999999999996</v>
      </c>
      <c r="I1289" s="222"/>
      <c r="J1289" s="223">
        <f>ROUND(I1289*H1289,2)</f>
        <v>0</v>
      </c>
      <c r="K1289" s="219" t="s">
        <v>267</v>
      </c>
      <c r="L1289" s="46"/>
      <c r="M1289" s="224" t="s">
        <v>19</v>
      </c>
      <c r="N1289" s="225" t="s">
        <v>46</v>
      </c>
      <c r="O1289" s="86"/>
      <c r="P1289" s="226">
        <f>O1289*H1289</f>
        <v>0</v>
      </c>
      <c r="Q1289" s="226">
        <v>0.012590000000000001</v>
      </c>
      <c r="R1289" s="226">
        <f>Q1289*H1289</f>
        <v>0.060054299999999998</v>
      </c>
      <c r="S1289" s="226">
        <v>0</v>
      </c>
      <c r="T1289" s="227">
        <f>S1289*H1289</f>
        <v>0</v>
      </c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R1289" s="228" t="s">
        <v>367</v>
      </c>
      <c r="AT1289" s="228" t="s">
        <v>264</v>
      </c>
      <c r="AU1289" s="228" t="s">
        <v>84</v>
      </c>
      <c r="AY1289" s="19" t="s">
        <v>262</v>
      </c>
      <c r="BE1289" s="229">
        <f>IF(N1289="základní",J1289,0)</f>
        <v>0</v>
      </c>
      <c r="BF1289" s="229">
        <f>IF(N1289="snížená",J1289,0)</f>
        <v>0</v>
      </c>
      <c r="BG1289" s="229">
        <f>IF(N1289="zákl. přenesená",J1289,0)</f>
        <v>0</v>
      </c>
      <c r="BH1289" s="229">
        <f>IF(N1289="sníž. přenesená",J1289,0)</f>
        <v>0</v>
      </c>
      <c r="BI1289" s="229">
        <f>IF(N1289="nulová",J1289,0)</f>
        <v>0</v>
      </c>
      <c r="BJ1289" s="19" t="s">
        <v>82</v>
      </c>
      <c r="BK1289" s="229">
        <f>ROUND(I1289*H1289,2)</f>
        <v>0</v>
      </c>
      <c r="BL1289" s="19" t="s">
        <v>367</v>
      </c>
      <c r="BM1289" s="228" t="s">
        <v>1258</v>
      </c>
    </row>
    <row r="1290" s="2" customFormat="1">
      <c r="A1290" s="40"/>
      <c r="B1290" s="41"/>
      <c r="C1290" s="42"/>
      <c r="D1290" s="230" t="s">
        <v>270</v>
      </c>
      <c r="E1290" s="42"/>
      <c r="F1290" s="231" t="s">
        <v>1259</v>
      </c>
      <c r="G1290" s="42"/>
      <c r="H1290" s="42"/>
      <c r="I1290" s="232"/>
      <c r="J1290" s="42"/>
      <c r="K1290" s="42"/>
      <c r="L1290" s="46"/>
      <c r="M1290" s="233"/>
      <c r="N1290" s="234"/>
      <c r="O1290" s="86"/>
      <c r="P1290" s="86"/>
      <c r="Q1290" s="86"/>
      <c r="R1290" s="86"/>
      <c r="S1290" s="86"/>
      <c r="T1290" s="87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T1290" s="19" t="s">
        <v>270</v>
      </c>
      <c r="AU1290" s="19" t="s">
        <v>84</v>
      </c>
    </row>
    <row r="1291" s="13" customFormat="1">
      <c r="A1291" s="13"/>
      <c r="B1291" s="235"/>
      <c r="C1291" s="236"/>
      <c r="D1291" s="237" t="s">
        <v>272</v>
      </c>
      <c r="E1291" s="238" t="s">
        <v>19</v>
      </c>
      <c r="F1291" s="239" t="s">
        <v>273</v>
      </c>
      <c r="G1291" s="236"/>
      <c r="H1291" s="238" t="s">
        <v>19</v>
      </c>
      <c r="I1291" s="240"/>
      <c r="J1291" s="236"/>
      <c r="K1291" s="236"/>
      <c r="L1291" s="241"/>
      <c r="M1291" s="242"/>
      <c r="N1291" s="243"/>
      <c r="O1291" s="243"/>
      <c r="P1291" s="243"/>
      <c r="Q1291" s="243"/>
      <c r="R1291" s="243"/>
      <c r="S1291" s="243"/>
      <c r="T1291" s="244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T1291" s="245" t="s">
        <v>272</v>
      </c>
      <c r="AU1291" s="245" t="s">
        <v>84</v>
      </c>
      <c r="AV1291" s="13" t="s">
        <v>82</v>
      </c>
      <c r="AW1291" s="13" t="s">
        <v>34</v>
      </c>
      <c r="AX1291" s="13" t="s">
        <v>75</v>
      </c>
      <c r="AY1291" s="245" t="s">
        <v>262</v>
      </c>
    </row>
    <row r="1292" s="13" customFormat="1">
      <c r="A1292" s="13"/>
      <c r="B1292" s="235"/>
      <c r="C1292" s="236"/>
      <c r="D1292" s="237" t="s">
        <v>272</v>
      </c>
      <c r="E1292" s="238" t="s">
        <v>19</v>
      </c>
      <c r="F1292" s="239" t="s">
        <v>1249</v>
      </c>
      <c r="G1292" s="236"/>
      <c r="H1292" s="238" t="s">
        <v>19</v>
      </c>
      <c r="I1292" s="240"/>
      <c r="J1292" s="236"/>
      <c r="K1292" s="236"/>
      <c r="L1292" s="241"/>
      <c r="M1292" s="242"/>
      <c r="N1292" s="243"/>
      <c r="O1292" s="243"/>
      <c r="P1292" s="243"/>
      <c r="Q1292" s="243"/>
      <c r="R1292" s="243"/>
      <c r="S1292" s="243"/>
      <c r="T1292" s="244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T1292" s="245" t="s">
        <v>272</v>
      </c>
      <c r="AU1292" s="245" t="s">
        <v>84</v>
      </c>
      <c r="AV1292" s="13" t="s">
        <v>82</v>
      </c>
      <c r="AW1292" s="13" t="s">
        <v>34</v>
      </c>
      <c r="AX1292" s="13" t="s">
        <v>75</v>
      </c>
      <c r="AY1292" s="245" t="s">
        <v>262</v>
      </c>
    </row>
    <row r="1293" s="13" customFormat="1">
      <c r="A1293" s="13"/>
      <c r="B1293" s="235"/>
      <c r="C1293" s="236"/>
      <c r="D1293" s="237" t="s">
        <v>272</v>
      </c>
      <c r="E1293" s="238" t="s">
        <v>19</v>
      </c>
      <c r="F1293" s="239" t="s">
        <v>404</v>
      </c>
      <c r="G1293" s="236"/>
      <c r="H1293" s="238" t="s">
        <v>19</v>
      </c>
      <c r="I1293" s="240"/>
      <c r="J1293" s="236"/>
      <c r="K1293" s="236"/>
      <c r="L1293" s="241"/>
      <c r="M1293" s="242"/>
      <c r="N1293" s="243"/>
      <c r="O1293" s="243"/>
      <c r="P1293" s="243"/>
      <c r="Q1293" s="243"/>
      <c r="R1293" s="243"/>
      <c r="S1293" s="243"/>
      <c r="T1293" s="244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T1293" s="245" t="s">
        <v>272</v>
      </c>
      <c r="AU1293" s="245" t="s">
        <v>84</v>
      </c>
      <c r="AV1293" s="13" t="s">
        <v>82</v>
      </c>
      <c r="AW1293" s="13" t="s">
        <v>34</v>
      </c>
      <c r="AX1293" s="13" t="s">
        <v>75</v>
      </c>
      <c r="AY1293" s="245" t="s">
        <v>262</v>
      </c>
    </row>
    <row r="1294" s="14" customFormat="1">
      <c r="A1294" s="14"/>
      <c r="B1294" s="246"/>
      <c r="C1294" s="247"/>
      <c r="D1294" s="237" t="s">
        <v>272</v>
      </c>
      <c r="E1294" s="248" t="s">
        <v>19</v>
      </c>
      <c r="F1294" s="249" t="s">
        <v>509</v>
      </c>
      <c r="G1294" s="247"/>
      <c r="H1294" s="250">
        <v>1.8899999999999999</v>
      </c>
      <c r="I1294" s="251"/>
      <c r="J1294" s="247"/>
      <c r="K1294" s="247"/>
      <c r="L1294" s="252"/>
      <c r="M1294" s="253"/>
      <c r="N1294" s="254"/>
      <c r="O1294" s="254"/>
      <c r="P1294" s="254"/>
      <c r="Q1294" s="254"/>
      <c r="R1294" s="254"/>
      <c r="S1294" s="254"/>
      <c r="T1294" s="255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T1294" s="256" t="s">
        <v>272</v>
      </c>
      <c r="AU1294" s="256" t="s">
        <v>84</v>
      </c>
      <c r="AV1294" s="14" t="s">
        <v>84</v>
      </c>
      <c r="AW1294" s="14" t="s">
        <v>34</v>
      </c>
      <c r="AX1294" s="14" t="s">
        <v>75</v>
      </c>
      <c r="AY1294" s="256" t="s">
        <v>262</v>
      </c>
    </row>
    <row r="1295" s="14" customFormat="1">
      <c r="A1295" s="14"/>
      <c r="B1295" s="246"/>
      <c r="C1295" s="247"/>
      <c r="D1295" s="237" t="s">
        <v>272</v>
      </c>
      <c r="E1295" s="248" t="s">
        <v>19</v>
      </c>
      <c r="F1295" s="249" t="s">
        <v>510</v>
      </c>
      <c r="G1295" s="247"/>
      <c r="H1295" s="250">
        <v>2.8799999999999999</v>
      </c>
      <c r="I1295" s="251"/>
      <c r="J1295" s="247"/>
      <c r="K1295" s="247"/>
      <c r="L1295" s="252"/>
      <c r="M1295" s="253"/>
      <c r="N1295" s="254"/>
      <c r="O1295" s="254"/>
      <c r="P1295" s="254"/>
      <c r="Q1295" s="254"/>
      <c r="R1295" s="254"/>
      <c r="S1295" s="254"/>
      <c r="T1295" s="255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56" t="s">
        <v>272</v>
      </c>
      <c r="AU1295" s="256" t="s">
        <v>84</v>
      </c>
      <c r="AV1295" s="14" t="s">
        <v>84</v>
      </c>
      <c r="AW1295" s="14" t="s">
        <v>34</v>
      </c>
      <c r="AX1295" s="14" t="s">
        <v>75</v>
      </c>
      <c r="AY1295" s="256" t="s">
        <v>262</v>
      </c>
    </row>
    <row r="1296" s="16" customFormat="1">
      <c r="A1296" s="16"/>
      <c r="B1296" s="278"/>
      <c r="C1296" s="279"/>
      <c r="D1296" s="237" t="s">
        <v>272</v>
      </c>
      <c r="E1296" s="280" t="s">
        <v>19</v>
      </c>
      <c r="F1296" s="281" t="s">
        <v>419</v>
      </c>
      <c r="G1296" s="279"/>
      <c r="H1296" s="282">
        <v>4.7699999999999996</v>
      </c>
      <c r="I1296" s="283"/>
      <c r="J1296" s="279"/>
      <c r="K1296" s="279"/>
      <c r="L1296" s="284"/>
      <c r="M1296" s="285"/>
      <c r="N1296" s="286"/>
      <c r="O1296" s="286"/>
      <c r="P1296" s="286"/>
      <c r="Q1296" s="286"/>
      <c r="R1296" s="286"/>
      <c r="S1296" s="286"/>
      <c r="T1296" s="287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T1296" s="288" t="s">
        <v>272</v>
      </c>
      <c r="AU1296" s="288" t="s">
        <v>84</v>
      </c>
      <c r="AV1296" s="16" t="s">
        <v>95</v>
      </c>
      <c r="AW1296" s="16" t="s">
        <v>34</v>
      </c>
      <c r="AX1296" s="16" t="s">
        <v>75</v>
      </c>
      <c r="AY1296" s="288" t="s">
        <v>262</v>
      </c>
    </row>
    <row r="1297" s="15" customFormat="1">
      <c r="A1297" s="15"/>
      <c r="B1297" s="257"/>
      <c r="C1297" s="258"/>
      <c r="D1297" s="237" t="s">
        <v>272</v>
      </c>
      <c r="E1297" s="259" t="s">
        <v>198</v>
      </c>
      <c r="F1297" s="260" t="s">
        <v>278</v>
      </c>
      <c r="G1297" s="258"/>
      <c r="H1297" s="261">
        <v>4.7699999999999996</v>
      </c>
      <c r="I1297" s="262"/>
      <c r="J1297" s="258"/>
      <c r="K1297" s="258"/>
      <c r="L1297" s="263"/>
      <c r="M1297" s="264"/>
      <c r="N1297" s="265"/>
      <c r="O1297" s="265"/>
      <c r="P1297" s="265"/>
      <c r="Q1297" s="265"/>
      <c r="R1297" s="265"/>
      <c r="S1297" s="265"/>
      <c r="T1297" s="266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T1297" s="267" t="s">
        <v>272</v>
      </c>
      <c r="AU1297" s="267" t="s">
        <v>84</v>
      </c>
      <c r="AV1297" s="15" t="s">
        <v>268</v>
      </c>
      <c r="AW1297" s="15" t="s">
        <v>34</v>
      </c>
      <c r="AX1297" s="15" t="s">
        <v>82</v>
      </c>
      <c r="AY1297" s="267" t="s">
        <v>262</v>
      </c>
    </row>
    <row r="1298" s="2" customFormat="1" ht="24.15" customHeight="1">
      <c r="A1298" s="40"/>
      <c r="B1298" s="41"/>
      <c r="C1298" s="217" t="s">
        <v>1260</v>
      </c>
      <c r="D1298" s="217" t="s">
        <v>264</v>
      </c>
      <c r="E1298" s="218" t="s">
        <v>1261</v>
      </c>
      <c r="F1298" s="219" t="s">
        <v>1262</v>
      </c>
      <c r="G1298" s="220" t="s">
        <v>116</v>
      </c>
      <c r="H1298" s="221">
        <v>16.190000000000001</v>
      </c>
      <c r="I1298" s="222"/>
      <c r="J1298" s="223">
        <f>ROUND(I1298*H1298,2)</f>
        <v>0</v>
      </c>
      <c r="K1298" s="219" t="s">
        <v>267</v>
      </c>
      <c r="L1298" s="46"/>
      <c r="M1298" s="224" t="s">
        <v>19</v>
      </c>
      <c r="N1298" s="225" t="s">
        <v>46</v>
      </c>
      <c r="O1298" s="86"/>
      <c r="P1298" s="226">
        <f>O1298*H1298</f>
        <v>0</v>
      </c>
      <c r="Q1298" s="226">
        <v>0.016080000000000001</v>
      </c>
      <c r="R1298" s="226">
        <f>Q1298*H1298</f>
        <v>0.26033520000000004</v>
      </c>
      <c r="S1298" s="226">
        <v>0</v>
      </c>
      <c r="T1298" s="227">
        <f>S1298*H1298</f>
        <v>0</v>
      </c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R1298" s="228" t="s">
        <v>367</v>
      </c>
      <c r="AT1298" s="228" t="s">
        <v>264</v>
      </c>
      <c r="AU1298" s="228" t="s">
        <v>84</v>
      </c>
      <c r="AY1298" s="19" t="s">
        <v>262</v>
      </c>
      <c r="BE1298" s="229">
        <f>IF(N1298="základní",J1298,0)</f>
        <v>0</v>
      </c>
      <c r="BF1298" s="229">
        <f>IF(N1298="snížená",J1298,0)</f>
        <v>0</v>
      </c>
      <c r="BG1298" s="229">
        <f>IF(N1298="zákl. přenesená",J1298,0)</f>
        <v>0</v>
      </c>
      <c r="BH1298" s="229">
        <f>IF(N1298="sníž. přenesená",J1298,0)</f>
        <v>0</v>
      </c>
      <c r="BI1298" s="229">
        <f>IF(N1298="nulová",J1298,0)</f>
        <v>0</v>
      </c>
      <c r="BJ1298" s="19" t="s">
        <v>82</v>
      </c>
      <c r="BK1298" s="229">
        <f>ROUND(I1298*H1298,2)</f>
        <v>0</v>
      </c>
      <c r="BL1298" s="19" t="s">
        <v>367</v>
      </c>
      <c r="BM1298" s="228" t="s">
        <v>1263</v>
      </c>
    </row>
    <row r="1299" s="2" customFormat="1">
      <c r="A1299" s="40"/>
      <c r="B1299" s="41"/>
      <c r="C1299" s="42"/>
      <c r="D1299" s="230" t="s">
        <v>270</v>
      </c>
      <c r="E1299" s="42"/>
      <c r="F1299" s="231" t="s">
        <v>1264</v>
      </c>
      <c r="G1299" s="42"/>
      <c r="H1299" s="42"/>
      <c r="I1299" s="232"/>
      <c r="J1299" s="42"/>
      <c r="K1299" s="42"/>
      <c r="L1299" s="46"/>
      <c r="M1299" s="233"/>
      <c r="N1299" s="234"/>
      <c r="O1299" s="86"/>
      <c r="P1299" s="86"/>
      <c r="Q1299" s="86"/>
      <c r="R1299" s="86"/>
      <c r="S1299" s="86"/>
      <c r="T1299" s="87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T1299" s="19" t="s">
        <v>270</v>
      </c>
      <c r="AU1299" s="19" t="s">
        <v>84</v>
      </c>
    </row>
    <row r="1300" s="13" customFormat="1">
      <c r="A1300" s="13"/>
      <c r="B1300" s="235"/>
      <c r="C1300" s="236"/>
      <c r="D1300" s="237" t="s">
        <v>272</v>
      </c>
      <c r="E1300" s="238" t="s">
        <v>19</v>
      </c>
      <c r="F1300" s="239" t="s">
        <v>273</v>
      </c>
      <c r="G1300" s="236"/>
      <c r="H1300" s="238" t="s">
        <v>19</v>
      </c>
      <c r="I1300" s="240"/>
      <c r="J1300" s="236"/>
      <c r="K1300" s="236"/>
      <c r="L1300" s="241"/>
      <c r="M1300" s="242"/>
      <c r="N1300" s="243"/>
      <c r="O1300" s="243"/>
      <c r="P1300" s="243"/>
      <c r="Q1300" s="243"/>
      <c r="R1300" s="243"/>
      <c r="S1300" s="243"/>
      <c r="T1300" s="244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T1300" s="245" t="s">
        <v>272</v>
      </c>
      <c r="AU1300" s="245" t="s">
        <v>84</v>
      </c>
      <c r="AV1300" s="13" t="s">
        <v>82</v>
      </c>
      <c r="AW1300" s="13" t="s">
        <v>34</v>
      </c>
      <c r="AX1300" s="13" t="s">
        <v>75</v>
      </c>
      <c r="AY1300" s="245" t="s">
        <v>262</v>
      </c>
    </row>
    <row r="1301" s="13" customFormat="1">
      <c r="A1301" s="13"/>
      <c r="B1301" s="235"/>
      <c r="C1301" s="236"/>
      <c r="D1301" s="237" t="s">
        <v>272</v>
      </c>
      <c r="E1301" s="238" t="s">
        <v>19</v>
      </c>
      <c r="F1301" s="239" t="s">
        <v>1249</v>
      </c>
      <c r="G1301" s="236"/>
      <c r="H1301" s="238" t="s">
        <v>19</v>
      </c>
      <c r="I1301" s="240"/>
      <c r="J1301" s="236"/>
      <c r="K1301" s="236"/>
      <c r="L1301" s="241"/>
      <c r="M1301" s="242"/>
      <c r="N1301" s="243"/>
      <c r="O1301" s="243"/>
      <c r="P1301" s="243"/>
      <c r="Q1301" s="243"/>
      <c r="R1301" s="243"/>
      <c r="S1301" s="243"/>
      <c r="T1301" s="244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T1301" s="245" t="s">
        <v>272</v>
      </c>
      <c r="AU1301" s="245" t="s">
        <v>84</v>
      </c>
      <c r="AV1301" s="13" t="s">
        <v>82</v>
      </c>
      <c r="AW1301" s="13" t="s">
        <v>34</v>
      </c>
      <c r="AX1301" s="13" t="s">
        <v>75</v>
      </c>
      <c r="AY1301" s="245" t="s">
        <v>262</v>
      </c>
    </row>
    <row r="1302" s="13" customFormat="1">
      <c r="A1302" s="13"/>
      <c r="B1302" s="235"/>
      <c r="C1302" s="236"/>
      <c r="D1302" s="237" t="s">
        <v>272</v>
      </c>
      <c r="E1302" s="238" t="s">
        <v>19</v>
      </c>
      <c r="F1302" s="239" t="s">
        <v>334</v>
      </c>
      <c r="G1302" s="236"/>
      <c r="H1302" s="238" t="s">
        <v>19</v>
      </c>
      <c r="I1302" s="240"/>
      <c r="J1302" s="236"/>
      <c r="K1302" s="236"/>
      <c r="L1302" s="241"/>
      <c r="M1302" s="242"/>
      <c r="N1302" s="243"/>
      <c r="O1302" s="243"/>
      <c r="P1302" s="243"/>
      <c r="Q1302" s="243"/>
      <c r="R1302" s="243"/>
      <c r="S1302" s="243"/>
      <c r="T1302" s="244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T1302" s="245" t="s">
        <v>272</v>
      </c>
      <c r="AU1302" s="245" t="s">
        <v>84</v>
      </c>
      <c r="AV1302" s="13" t="s">
        <v>82</v>
      </c>
      <c r="AW1302" s="13" t="s">
        <v>34</v>
      </c>
      <c r="AX1302" s="13" t="s">
        <v>75</v>
      </c>
      <c r="AY1302" s="245" t="s">
        <v>262</v>
      </c>
    </row>
    <row r="1303" s="13" customFormat="1">
      <c r="A1303" s="13"/>
      <c r="B1303" s="235"/>
      <c r="C1303" s="236"/>
      <c r="D1303" s="237" t="s">
        <v>272</v>
      </c>
      <c r="E1303" s="238" t="s">
        <v>19</v>
      </c>
      <c r="F1303" s="239" t="s">
        <v>1096</v>
      </c>
      <c r="G1303" s="236"/>
      <c r="H1303" s="238" t="s">
        <v>19</v>
      </c>
      <c r="I1303" s="240"/>
      <c r="J1303" s="236"/>
      <c r="K1303" s="236"/>
      <c r="L1303" s="241"/>
      <c r="M1303" s="242"/>
      <c r="N1303" s="243"/>
      <c r="O1303" s="243"/>
      <c r="P1303" s="243"/>
      <c r="Q1303" s="243"/>
      <c r="R1303" s="243"/>
      <c r="S1303" s="243"/>
      <c r="T1303" s="244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T1303" s="245" t="s">
        <v>272</v>
      </c>
      <c r="AU1303" s="245" t="s">
        <v>84</v>
      </c>
      <c r="AV1303" s="13" t="s">
        <v>82</v>
      </c>
      <c r="AW1303" s="13" t="s">
        <v>34</v>
      </c>
      <c r="AX1303" s="13" t="s">
        <v>75</v>
      </c>
      <c r="AY1303" s="245" t="s">
        <v>262</v>
      </c>
    </row>
    <row r="1304" s="13" customFormat="1">
      <c r="A1304" s="13"/>
      <c r="B1304" s="235"/>
      <c r="C1304" s="236"/>
      <c r="D1304" s="237" t="s">
        <v>272</v>
      </c>
      <c r="E1304" s="238" t="s">
        <v>19</v>
      </c>
      <c r="F1304" s="239" t="s">
        <v>420</v>
      </c>
      <c r="G1304" s="236"/>
      <c r="H1304" s="238" t="s">
        <v>19</v>
      </c>
      <c r="I1304" s="240"/>
      <c r="J1304" s="236"/>
      <c r="K1304" s="236"/>
      <c r="L1304" s="241"/>
      <c r="M1304" s="242"/>
      <c r="N1304" s="243"/>
      <c r="O1304" s="243"/>
      <c r="P1304" s="243"/>
      <c r="Q1304" s="243"/>
      <c r="R1304" s="243"/>
      <c r="S1304" s="243"/>
      <c r="T1304" s="244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T1304" s="245" t="s">
        <v>272</v>
      </c>
      <c r="AU1304" s="245" t="s">
        <v>84</v>
      </c>
      <c r="AV1304" s="13" t="s">
        <v>82</v>
      </c>
      <c r="AW1304" s="13" t="s">
        <v>34</v>
      </c>
      <c r="AX1304" s="13" t="s">
        <v>75</v>
      </c>
      <c r="AY1304" s="245" t="s">
        <v>262</v>
      </c>
    </row>
    <row r="1305" s="14" customFormat="1">
      <c r="A1305" s="14"/>
      <c r="B1305" s="246"/>
      <c r="C1305" s="247"/>
      <c r="D1305" s="237" t="s">
        <v>272</v>
      </c>
      <c r="E1305" s="248" t="s">
        <v>19</v>
      </c>
      <c r="F1305" s="249" t="s">
        <v>755</v>
      </c>
      <c r="G1305" s="247"/>
      <c r="H1305" s="250">
        <v>12.949999999999999</v>
      </c>
      <c r="I1305" s="251"/>
      <c r="J1305" s="247"/>
      <c r="K1305" s="247"/>
      <c r="L1305" s="252"/>
      <c r="M1305" s="253"/>
      <c r="N1305" s="254"/>
      <c r="O1305" s="254"/>
      <c r="P1305" s="254"/>
      <c r="Q1305" s="254"/>
      <c r="R1305" s="254"/>
      <c r="S1305" s="254"/>
      <c r="T1305" s="255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T1305" s="256" t="s">
        <v>272</v>
      </c>
      <c r="AU1305" s="256" t="s">
        <v>84</v>
      </c>
      <c r="AV1305" s="14" t="s">
        <v>84</v>
      </c>
      <c r="AW1305" s="14" t="s">
        <v>34</v>
      </c>
      <c r="AX1305" s="14" t="s">
        <v>75</v>
      </c>
      <c r="AY1305" s="256" t="s">
        <v>262</v>
      </c>
    </row>
    <row r="1306" s="14" customFormat="1">
      <c r="A1306" s="14"/>
      <c r="B1306" s="246"/>
      <c r="C1306" s="247"/>
      <c r="D1306" s="237" t="s">
        <v>272</v>
      </c>
      <c r="E1306" s="248" t="s">
        <v>19</v>
      </c>
      <c r="F1306" s="249" t="s">
        <v>872</v>
      </c>
      <c r="G1306" s="247"/>
      <c r="H1306" s="250">
        <v>1.6200000000000001</v>
      </c>
      <c r="I1306" s="251"/>
      <c r="J1306" s="247"/>
      <c r="K1306" s="247"/>
      <c r="L1306" s="252"/>
      <c r="M1306" s="253"/>
      <c r="N1306" s="254"/>
      <c r="O1306" s="254"/>
      <c r="P1306" s="254"/>
      <c r="Q1306" s="254"/>
      <c r="R1306" s="254"/>
      <c r="S1306" s="254"/>
      <c r="T1306" s="255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T1306" s="256" t="s">
        <v>272</v>
      </c>
      <c r="AU1306" s="256" t="s">
        <v>84</v>
      </c>
      <c r="AV1306" s="14" t="s">
        <v>84</v>
      </c>
      <c r="AW1306" s="14" t="s">
        <v>34</v>
      </c>
      <c r="AX1306" s="14" t="s">
        <v>75</v>
      </c>
      <c r="AY1306" s="256" t="s">
        <v>262</v>
      </c>
    </row>
    <row r="1307" s="14" customFormat="1">
      <c r="A1307" s="14"/>
      <c r="B1307" s="246"/>
      <c r="C1307" s="247"/>
      <c r="D1307" s="237" t="s">
        <v>272</v>
      </c>
      <c r="E1307" s="248" t="s">
        <v>19</v>
      </c>
      <c r="F1307" s="249" t="s">
        <v>873</v>
      </c>
      <c r="G1307" s="247"/>
      <c r="H1307" s="250">
        <v>1.6200000000000001</v>
      </c>
      <c r="I1307" s="251"/>
      <c r="J1307" s="247"/>
      <c r="K1307" s="247"/>
      <c r="L1307" s="252"/>
      <c r="M1307" s="253"/>
      <c r="N1307" s="254"/>
      <c r="O1307" s="254"/>
      <c r="P1307" s="254"/>
      <c r="Q1307" s="254"/>
      <c r="R1307" s="254"/>
      <c r="S1307" s="254"/>
      <c r="T1307" s="255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T1307" s="256" t="s">
        <v>272</v>
      </c>
      <c r="AU1307" s="256" t="s">
        <v>84</v>
      </c>
      <c r="AV1307" s="14" t="s">
        <v>84</v>
      </c>
      <c r="AW1307" s="14" t="s">
        <v>34</v>
      </c>
      <c r="AX1307" s="14" t="s">
        <v>75</v>
      </c>
      <c r="AY1307" s="256" t="s">
        <v>262</v>
      </c>
    </row>
    <row r="1308" s="16" customFormat="1">
      <c r="A1308" s="16"/>
      <c r="B1308" s="278"/>
      <c r="C1308" s="279"/>
      <c r="D1308" s="237" t="s">
        <v>272</v>
      </c>
      <c r="E1308" s="280" t="s">
        <v>19</v>
      </c>
      <c r="F1308" s="281" t="s">
        <v>419</v>
      </c>
      <c r="G1308" s="279"/>
      <c r="H1308" s="282">
        <v>16.190000000000001</v>
      </c>
      <c r="I1308" s="283"/>
      <c r="J1308" s="279"/>
      <c r="K1308" s="279"/>
      <c r="L1308" s="284"/>
      <c r="M1308" s="285"/>
      <c r="N1308" s="286"/>
      <c r="O1308" s="286"/>
      <c r="P1308" s="286"/>
      <c r="Q1308" s="286"/>
      <c r="R1308" s="286"/>
      <c r="S1308" s="286"/>
      <c r="T1308" s="287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T1308" s="288" t="s">
        <v>272</v>
      </c>
      <c r="AU1308" s="288" t="s">
        <v>84</v>
      </c>
      <c r="AV1308" s="16" t="s">
        <v>95</v>
      </c>
      <c r="AW1308" s="16" t="s">
        <v>34</v>
      </c>
      <c r="AX1308" s="16" t="s">
        <v>75</v>
      </c>
      <c r="AY1308" s="288" t="s">
        <v>262</v>
      </c>
    </row>
    <row r="1309" s="15" customFormat="1">
      <c r="A1309" s="15"/>
      <c r="B1309" s="257"/>
      <c r="C1309" s="258"/>
      <c r="D1309" s="237" t="s">
        <v>272</v>
      </c>
      <c r="E1309" s="259" t="s">
        <v>201</v>
      </c>
      <c r="F1309" s="260" t="s">
        <v>278</v>
      </c>
      <c r="G1309" s="258"/>
      <c r="H1309" s="261">
        <v>16.190000000000001</v>
      </c>
      <c r="I1309" s="262"/>
      <c r="J1309" s="258"/>
      <c r="K1309" s="258"/>
      <c r="L1309" s="263"/>
      <c r="M1309" s="264"/>
      <c r="N1309" s="265"/>
      <c r="O1309" s="265"/>
      <c r="P1309" s="265"/>
      <c r="Q1309" s="265"/>
      <c r="R1309" s="265"/>
      <c r="S1309" s="265"/>
      <c r="T1309" s="266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T1309" s="267" t="s">
        <v>272</v>
      </c>
      <c r="AU1309" s="267" t="s">
        <v>84</v>
      </c>
      <c r="AV1309" s="15" t="s">
        <v>268</v>
      </c>
      <c r="AW1309" s="15" t="s">
        <v>34</v>
      </c>
      <c r="AX1309" s="15" t="s">
        <v>82</v>
      </c>
      <c r="AY1309" s="267" t="s">
        <v>262</v>
      </c>
    </row>
    <row r="1310" s="2" customFormat="1" ht="16.5" customHeight="1">
      <c r="A1310" s="40"/>
      <c r="B1310" s="41"/>
      <c r="C1310" s="217" t="s">
        <v>1265</v>
      </c>
      <c r="D1310" s="217" t="s">
        <v>264</v>
      </c>
      <c r="E1310" s="218" t="s">
        <v>1266</v>
      </c>
      <c r="F1310" s="219" t="s">
        <v>1267</v>
      </c>
      <c r="G1310" s="220" t="s">
        <v>116</v>
      </c>
      <c r="H1310" s="221">
        <v>18.370000000000001</v>
      </c>
      <c r="I1310" s="222"/>
      <c r="J1310" s="223">
        <f>ROUND(I1310*H1310,2)</f>
        <v>0</v>
      </c>
      <c r="K1310" s="219" t="s">
        <v>267</v>
      </c>
      <c r="L1310" s="46"/>
      <c r="M1310" s="224" t="s">
        <v>19</v>
      </c>
      <c r="N1310" s="225" t="s">
        <v>46</v>
      </c>
      <c r="O1310" s="86"/>
      <c r="P1310" s="226">
        <f>O1310*H1310</f>
        <v>0</v>
      </c>
      <c r="Q1310" s="226">
        <v>0.00040999999999999999</v>
      </c>
      <c r="R1310" s="226">
        <f>Q1310*H1310</f>
        <v>0.0075317000000000005</v>
      </c>
      <c r="S1310" s="226">
        <v>0</v>
      </c>
      <c r="T1310" s="227">
        <f>S1310*H1310</f>
        <v>0</v>
      </c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R1310" s="228" t="s">
        <v>367</v>
      </c>
      <c r="AT1310" s="228" t="s">
        <v>264</v>
      </c>
      <c r="AU1310" s="228" t="s">
        <v>84</v>
      </c>
      <c r="AY1310" s="19" t="s">
        <v>262</v>
      </c>
      <c r="BE1310" s="229">
        <f>IF(N1310="základní",J1310,0)</f>
        <v>0</v>
      </c>
      <c r="BF1310" s="229">
        <f>IF(N1310="snížená",J1310,0)</f>
        <v>0</v>
      </c>
      <c r="BG1310" s="229">
        <f>IF(N1310="zákl. přenesená",J1310,0)</f>
        <v>0</v>
      </c>
      <c r="BH1310" s="229">
        <f>IF(N1310="sníž. přenesená",J1310,0)</f>
        <v>0</v>
      </c>
      <c r="BI1310" s="229">
        <f>IF(N1310="nulová",J1310,0)</f>
        <v>0</v>
      </c>
      <c r="BJ1310" s="19" t="s">
        <v>82</v>
      </c>
      <c r="BK1310" s="229">
        <f>ROUND(I1310*H1310,2)</f>
        <v>0</v>
      </c>
      <c r="BL1310" s="19" t="s">
        <v>367</v>
      </c>
      <c r="BM1310" s="228" t="s">
        <v>1268</v>
      </c>
    </row>
    <row r="1311" s="2" customFormat="1">
      <c r="A1311" s="40"/>
      <c r="B1311" s="41"/>
      <c r="C1311" s="42"/>
      <c r="D1311" s="230" t="s">
        <v>270</v>
      </c>
      <c r="E1311" s="42"/>
      <c r="F1311" s="231" t="s">
        <v>1269</v>
      </c>
      <c r="G1311" s="42"/>
      <c r="H1311" s="42"/>
      <c r="I1311" s="232"/>
      <c r="J1311" s="42"/>
      <c r="K1311" s="42"/>
      <c r="L1311" s="46"/>
      <c r="M1311" s="233"/>
      <c r="N1311" s="234"/>
      <c r="O1311" s="86"/>
      <c r="P1311" s="86"/>
      <c r="Q1311" s="86"/>
      <c r="R1311" s="86"/>
      <c r="S1311" s="86"/>
      <c r="T1311" s="87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T1311" s="19" t="s">
        <v>270</v>
      </c>
      <c r="AU1311" s="19" t="s">
        <v>84</v>
      </c>
    </row>
    <row r="1312" s="13" customFormat="1">
      <c r="A1312" s="13"/>
      <c r="B1312" s="235"/>
      <c r="C1312" s="236"/>
      <c r="D1312" s="237" t="s">
        <v>272</v>
      </c>
      <c r="E1312" s="238" t="s">
        <v>19</v>
      </c>
      <c r="F1312" s="239" t="s">
        <v>334</v>
      </c>
      <c r="G1312" s="236"/>
      <c r="H1312" s="238" t="s">
        <v>19</v>
      </c>
      <c r="I1312" s="240"/>
      <c r="J1312" s="236"/>
      <c r="K1312" s="236"/>
      <c r="L1312" s="241"/>
      <c r="M1312" s="242"/>
      <c r="N1312" s="243"/>
      <c r="O1312" s="243"/>
      <c r="P1312" s="243"/>
      <c r="Q1312" s="243"/>
      <c r="R1312" s="243"/>
      <c r="S1312" s="243"/>
      <c r="T1312" s="244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T1312" s="245" t="s">
        <v>272</v>
      </c>
      <c r="AU1312" s="245" t="s">
        <v>84</v>
      </c>
      <c r="AV1312" s="13" t="s">
        <v>82</v>
      </c>
      <c r="AW1312" s="13" t="s">
        <v>34</v>
      </c>
      <c r="AX1312" s="13" t="s">
        <v>75</v>
      </c>
      <c r="AY1312" s="245" t="s">
        <v>262</v>
      </c>
    </row>
    <row r="1313" s="13" customFormat="1">
      <c r="A1313" s="13"/>
      <c r="B1313" s="235"/>
      <c r="C1313" s="236"/>
      <c r="D1313" s="237" t="s">
        <v>272</v>
      </c>
      <c r="E1313" s="238" t="s">
        <v>19</v>
      </c>
      <c r="F1313" s="239" t="s">
        <v>575</v>
      </c>
      <c r="G1313" s="236"/>
      <c r="H1313" s="238" t="s">
        <v>19</v>
      </c>
      <c r="I1313" s="240"/>
      <c r="J1313" s="236"/>
      <c r="K1313" s="236"/>
      <c r="L1313" s="241"/>
      <c r="M1313" s="242"/>
      <c r="N1313" s="243"/>
      <c r="O1313" s="243"/>
      <c r="P1313" s="243"/>
      <c r="Q1313" s="243"/>
      <c r="R1313" s="243"/>
      <c r="S1313" s="243"/>
      <c r="T1313" s="244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T1313" s="245" t="s">
        <v>272</v>
      </c>
      <c r="AU1313" s="245" t="s">
        <v>84</v>
      </c>
      <c r="AV1313" s="13" t="s">
        <v>82</v>
      </c>
      <c r="AW1313" s="13" t="s">
        <v>34</v>
      </c>
      <c r="AX1313" s="13" t="s">
        <v>75</v>
      </c>
      <c r="AY1313" s="245" t="s">
        <v>262</v>
      </c>
    </row>
    <row r="1314" s="13" customFormat="1">
      <c r="A1314" s="13"/>
      <c r="B1314" s="235"/>
      <c r="C1314" s="236"/>
      <c r="D1314" s="237" t="s">
        <v>272</v>
      </c>
      <c r="E1314" s="238" t="s">
        <v>19</v>
      </c>
      <c r="F1314" s="239" t="s">
        <v>420</v>
      </c>
      <c r="G1314" s="236"/>
      <c r="H1314" s="238" t="s">
        <v>19</v>
      </c>
      <c r="I1314" s="240"/>
      <c r="J1314" s="236"/>
      <c r="K1314" s="236"/>
      <c r="L1314" s="241"/>
      <c r="M1314" s="242"/>
      <c r="N1314" s="243"/>
      <c r="O1314" s="243"/>
      <c r="P1314" s="243"/>
      <c r="Q1314" s="243"/>
      <c r="R1314" s="243"/>
      <c r="S1314" s="243"/>
      <c r="T1314" s="244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T1314" s="245" t="s">
        <v>272</v>
      </c>
      <c r="AU1314" s="245" t="s">
        <v>84</v>
      </c>
      <c r="AV1314" s="13" t="s">
        <v>82</v>
      </c>
      <c r="AW1314" s="13" t="s">
        <v>34</v>
      </c>
      <c r="AX1314" s="13" t="s">
        <v>75</v>
      </c>
      <c r="AY1314" s="245" t="s">
        <v>262</v>
      </c>
    </row>
    <row r="1315" s="14" customFormat="1">
      <c r="A1315" s="14"/>
      <c r="B1315" s="246"/>
      <c r="C1315" s="247"/>
      <c r="D1315" s="237" t="s">
        <v>272</v>
      </c>
      <c r="E1315" s="248" t="s">
        <v>19</v>
      </c>
      <c r="F1315" s="249" t="s">
        <v>468</v>
      </c>
      <c r="G1315" s="247"/>
      <c r="H1315" s="250">
        <v>18.370000000000001</v>
      </c>
      <c r="I1315" s="251"/>
      <c r="J1315" s="247"/>
      <c r="K1315" s="247"/>
      <c r="L1315" s="252"/>
      <c r="M1315" s="253"/>
      <c r="N1315" s="254"/>
      <c r="O1315" s="254"/>
      <c r="P1315" s="254"/>
      <c r="Q1315" s="254"/>
      <c r="R1315" s="254"/>
      <c r="S1315" s="254"/>
      <c r="T1315" s="255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T1315" s="256" t="s">
        <v>272</v>
      </c>
      <c r="AU1315" s="256" t="s">
        <v>84</v>
      </c>
      <c r="AV1315" s="14" t="s">
        <v>84</v>
      </c>
      <c r="AW1315" s="14" t="s">
        <v>34</v>
      </c>
      <c r="AX1315" s="14" t="s">
        <v>75</v>
      </c>
      <c r="AY1315" s="256" t="s">
        <v>262</v>
      </c>
    </row>
    <row r="1316" s="15" customFormat="1">
      <c r="A1316" s="15"/>
      <c r="B1316" s="257"/>
      <c r="C1316" s="258"/>
      <c r="D1316" s="237" t="s">
        <v>272</v>
      </c>
      <c r="E1316" s="259" t="s">
        <v>19</v>
      </c>
      <c r="F1316" s="260" t="s">
        <v>278</v>
      </c>
      <c r="G1316" s="258"/>
      <c r="H1316" s="261">
        <v>18.370000000000001</v>
      </c>
      <c r="I1316" s="262"/>
      <c r="J1316" s="258"/>
      <c r="K1316" s="258"/>
      <c r="L1316" s="263"/>
      <c r="M1316" s="264"/>
      <c r="N1316" s="265"/>
      <c r="O1316" s="265"/>
      <c r="P1316" s="265"/>
      <c r="Q1316" s="265"/>
      <c r="R1316" s="265"/>
      <c r="S1316" s="265"/>
      <c r="T1316" s="266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T1316" s="267" t="s">
        <v>272</v>
      </c>
      <c r="AU1316" s="267" t="s">
        <v>84</v>
      </c>
      <c r="AV1316" s="15" t="s">
        <v>268</v>
      </c>
      <c r="AW1316" s="15" t="s">
        <v>34</v>
      </c>
      <c r="AX1316" s="15" t="s">
        <v>82</v>
      </c>
      <c r="AY1316" s="267" t="s">
        <v>262</v>
      </c>
    </row>
    <row r="1317" s="2" customFormat="1" ht="16.5" customHeight="1">
      <c r="A1317" s="40"/>
      <c r="B1317" s="41"/>
      <c r="C1317" s="268" t="s">
        <v>1270</v>
      </c>
      <c r="D1317" s="268" t="s">
        <v>315</v>
      </c>
      <c r="E1317" s="269" t="s">
        <v>1271</v>
      </c>
      <c r="F1317" s="270" t="s">
        <v>1272</v>
      </c>
      <c r="G1317" s="271" t="s">
        <v>116</v>
      </c>
      <c r="H1317" s="272">
        <v>19.289000000000001</v>
      </c>
      <c r="I1317" s="273"/>
      <c r="J1317" s="274">
        <f>ROUND(I1317*H1317,2)</f>
        <v>0</v>
      </c>
      <c r="K1317" s="270" t="s">
        <v>267</v>
      </c>
      <c r="L1317" s="275"/>
      <c r="M1317" s="276" t="s">
        <v>19</v>
      </c>
      <c r="N1317" s="277" t="s">
        <v>46</v>
      </c>
      <c r="O1317" s="86"/>
      <c r="P1317" s="226">
        <f>O1317*H1317</f>
        <v>0</v>
      </c>
      <c r="Q1317" s="226">
        <v>0.0089999999999999993</v>
      </c>
      <c r="R1317" s="226">
        <f>Q1317*H1317</f>
        <v>0.17360100000000001</v>
      </c>
      <c r="S1317" s="226">
        <v>0</v>
      </c>
      <c r="T1317" s="227">
        <f>S1317*H1317</f>
        <v>0</v>
      </c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R1317" s="228" t="s">
        <v>477</v>
      </c>
      <c r="AT1317" s="228" t="s">
        <v>315</v>
      </c>
      <c r="AU1317" s="228" t="s">
        <v>84</v>
      </c>
      <c r="AY1317" s="19" t="s">
        <v>262</v>
      </c>
      <c r="BE1317" s="229">
        <f>IF(N1317="základní",J1317,0)</f>
        <v>0</v>
      </c>
      <c r="BF1317" s="229">
        <f>IF(N1317="snížená",J1317,0)</f>
        <v>0</v>
      </c>
      <c r="BG1317" s="229">
        <f>IF(N1317="zákl. přenesená",J1317,0)</f>
        <v>0</v>
      </c>
      <c r="BH1317" s="229">
        <f>IF(N1317="sníž. přenesená",J1317,0)</f>
        <v>0</v>
      </c>
      <c r="BI1317" s="229">
        <f>IF(N1317="nulová",J1317,0)</f>
        <v>0</v>
      </c>
      <c r="BJ1317" s="19" t="s">
        <v>82</v>
      </c>
      <c r="BK1317" s="229">
        <f>ROUND(I1317*H1317,2)</f>
        <v>0</v>
      </c>
      <c r="BL1317" s="19" t="s">
        <v>367</v>
      </c>
      <c r="BM1317" s="228" t="s">
        <v>1273</v>
      </c>
    </row>
    <row r="1318" s="2" customFormat="1">
      <c r="A1318" s="40"/>
      <c r="B1318" s="41"/>
      <c r="C1318" s="42"/>
      <c r="D1318" s="230" t="s">
        <v>270</v>
      </c>
      <c r="E1318" s="42"/>
      <c r="F1318" s="231" t="s">
        <v>1274</v>
      </c>
      <c r="G1318" s="42"/>
      <c r="H1318" s="42"/>
      <c r="I1318" s="232"/>
      <c r="J1318" s="42"/>
      <c r="K1318" s="42"/>
      <c r="L1318" s="46"/>
      <c r="M1318" s="233"/>
      <c r="N1318" s="234"/>
      <c r="O1318" s="86"/>
      <c r="P1318" s="86"/>
      <c r="Q1318" s="86"/>
      <c r="R1318" s="86"/>
      <c r="S1318" s="86"/>
      <c r="T1318" s="87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T1318" s="19" t="s">
        <v>270</v>
      </c>
      <c r="AU1318" s="19" t="s">
        <v>84</v>
      </c>
    </row>
    <row r="1319" s="14" customFormat="1">
      <c r="A1319" s="14"/>
      <c r="B1319" s="246"/>
      <c r="C1319" s="247"/>
      <c r="D1319" s="237" t="s">
        <v>272</v>
      </c>
      <c r="E1319" s="247"/>
      <c r="F1319" s="249" t="s">
        <v>1275</v>
      </c>
      <c r="G1319" s="247"/>
      <c r="H1319" s="250">
        <v>19.289000000000001</v>
      </c>
      <c r="I1319" s="251"/>
      <c r="J1319" s="247"/>
      <c r="K1319" s="247"/>
      <c r="L1319" s="252"/>
      <c r="M1319" s="253"/>
      <c r="N1319" s="254"/>
      <c r="O1319" s="254"/>
      <c r="P1319" s="254"/>
      <c r="Q1319" s="254"/>
      <c r="R1319" s="254"/>
      <c r="S1319" s="254"/>
      <c r="T1319" s="255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T1319" s="256" t="s">
        <v>272</v>
      </c>
      <c r="AU1319" s="256" t="s">
        <v>84</v>
      </c>
      <c r="AV1319" s="14" t="s">
        <v>84</v>
      </c>
      <c r="AW1319" s="14" t="s">
        <v>4</v>
      </c>
      <c r="AX1319" s="14" t="s">
        <v>82</v>
      </c>
      <c r="AY1319" s="256" t="s">
        <v>262</v>
      </c>
    </row>
    <row r="1320" s="2" customFormat="1" ht="24.15" customHeight="1">
      <c r="A1320" s="40"/>
      <c r="B1320" s="41"/>
      <c r="C1320" s="217" t="s">
        <v>1276</v>
      </c>
      <c r="D1320" s="217" t="s">
        <v>264</v>
      </c>
      <c r="E1320" s="218" t="s">
        <v>1277</v>
      </c>
      <c r="F1320" s="219" t="s">
        <v>1278</v>
      </c>
      <c r="G1320" s="220" t="s">
        <v>116</v>
      </c>
      <c r="H1320" s="221">
        <v>118.67</v>
      </c>
      <c r="I1320" s="222"/>
      <c r="J1320" s="223">
        <f>ROUND(I1320*H1320,2)</f>
        <v>0</v>
      </c>
      <c r="K1320" s="219" t="s">
        <v>267</v>
      </c>
      <c r="L1320" s="46"/>
      <c r="M1320" s="224" t="s">
        <v>19</v>
      </c>
      <c r="N1320" s="225" t="s">
        <v>46</v>
      </c>
      <c r="O1320" s="86"/>
      <c r="P1320" s="226">
        <f>O1320*H1320</f>
        <v>0</v>
      </c>
      <c r="Q1320" s="226">
        <v>0</v>
      </c>
      <c r="R1320" s="226">
        <f>Q1320*H1320</f>
        <v>0</v>
      </c>
      <c r="S1320" s="226">
        <v>0</v>
      </c>
      <c r="T1320" s="227">
        <f>S1320*H1320</f>
        <v>0</v>
      </c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R1320" s="228" t="s">
        <v>367</v>
      </c>
      <c r="AT1320" s="228" t="s">
        <v>264</v>
      </c>
      <c r="AU1320" s="228" t="s">
        <v>84</v>
      </c>
      <c r="AY1320" s="19" t="s">
        <v>262</v>
      </c>
      <c r="BE1320" s="229">
        <f>IF(N1320="základní",J1320,0)</f>
        <v>0</v>
      </c>
      <c r="BF1320" s="229">
        <f>IF(N1320="snížená",J1320,0)</f>
        <v>0</v>
      </c>
      <c r="BG1320" s="229">
        <f>IF(N1320="zákl. přenesená",J1320,0)</f>
        <v>0</v>
      </c>
      <c r="BH1320" s="229">
        <f>IF(N1320="sníž. přenesená",J1320,0)</f>
        <v>0</v>
      </c>
      <c r="BI1320" s="229">
        <f>IF(N1320="nulová",J1320,0)</f>
        <v>0</v>
      </c>
      <c r="BJ1320" s="19" t="s">
        <v>82</v>
      </c>
      <c r="BK1320" s="229">
        <f>ROUND(I1320*H1320,2)</f>
        <v>0</v>
      </c>
      <c r="BL1320" s="19" t="s">
        <v>367</v>
      </c>
      <c r="BM1320" s="228" t="s">
        <v>1279</v>
      </c>
    </row>
    <row r="1321" s="2" customFormat="1">
      <c r="A1321" s="40"/>
      <c r="B1321" s="41"/>
      <c r="C1321" s="42"/>
      <c r="D1321" s="230" t="s">
        <v>270</v>
      </c>
      <c r="E1321" s="42"/>
      <c r="F1321" s="231" t="s">
        <v>1280</v>
      </c>
      <c r="G1321" s="42"/>
      <c r="H1321" s="42"/>
      <c r="I1321" s="232"/>
      <c r="J1321" s="42"/>
      <c r="K1321" s="42"/>
      <c r="L1321" s="46"/>
      <c r="M1321" s="233"/>
      <c r="N1321" s="234"/>
      <c r="O1321" s="86"/>
      <c r="P1321" s="86"/>
      <c r="Q1321" s="86"/>
      <c r="R1321" s="86"/>
      <c r="S1321" s="86"/>
      <c r="T1321" s="87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T1321" s="19" t="s">
        <v>270</v>
      </c>
      <c r="AU1321" s="19" t="s">
        <v>84</v>
      </c>
    </row>
    <row r="1322" s="14" customFormat="1">
      <c r="A1322" s="14"/>
      <c r="B1322" s="246"/>
      <c r="C1322" s="247"/>
      <c r="D1322" s="237" t="s">
        <v>272</v>
      </c>
      <c r="E1322" s="248" t="s">
        <v>19</v>
      </c>
      <c r="F1322" s="249" t="s">
        <v>192</v>
      </c>
      <c r="G1322" s="247"/>
      <c r="H1322" s="250">
        <v>12.640000000000001</v>
      </c>
      <c r="I1322" s="251"/>
      <c r="J1322" s="247"/>
      <c r="K1322" s="247"/>
      <c r="L1322" s="252"/>
      <c r="M1322" s="253"/>
      <c r="N1322" s="254"/>
      <c r="O1322" s="254"/>
      <c r="P1322" s="254"/>
      <c r="Q1322" s="254"/>
      <c r="R1322" s="254"/>
      <c r="S1322" s="254"/>
      <c r="T1322" s="255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T1322" s="256" t="s">
        <v>272</v>
      </c>
      <c r="AU1322" s="256" t="s">
        <v>84</v>
      </c>
      <c r="AV1322" s="14" t="s">
        <v>84</v>
      </c>
      <c r="AW1322" s="14" t="s">
        <v>34</v>
      </c>
      <c r="AX1322" s="14" t="s">
        <v>75</v>
      </c>
      <c r="AY1322" s="256" t="s">
        <v>262</v>
      </c>
    </row>
    <row r="1323" s="14" customFormat="1">
      <c r="A1323" s="14"/>
      <c r="B1323" s="246"/>
      <c r="C1323" s="247"/>
      <c r="D1323" s="237" t="s">
        <v>272</v>
      </c>
      <c r="E1323" s="248" t="s">
        <v>19</v>
      </c>
      <c r="F1323" s="249" t="s">
        <v>195</v>
      </c>
      <c r="G1323" s="247"/>
      <c r="H1323" s="250">
        <v>85.069999999999993</v>
      </c>
      <c r="I1323" s="251"/>
      <c r="J1323" s="247"/>
      <c r="K1323" s="247"/>
      <c r="L1323" s="252"/>
      <c r="M1323" s="253"/>
      <c r="N1323" s="254"/>
      <c r="O1323" s="254"/>
      <c r="P1323" s="254"/>
      <c r="Q1323" s="254"/>
      <c r="R1323" s="254"/>
      <c r="S1323" s="254"/>
      <c r="T1323" s="255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T1323" s="256" t="s">
        <v>272</v>
      </c>
      <c r="AU1323" s="256" t="s">
        <v>84</v>
      </c>
      <c r="AV1323" s="14" t="s">
        <v>84</v>
      </c>
      <c r="AW1323" s="14" t="s">
        <v>34</v>
      </c>
      <c r="AX1323" s="14" t="s">
        <v>75</v>
      </c>
      <c r="AY1323" s="256" t="s">
        <v>262</v>
      </c>
    </row>
    <row r="1324" s="14" customFormat="1">
      <c r="A1324" s="14"/>
      <c r="B1324" s="246"/>
      <c r="C1324" s="247"/>
      <c r="D1324" s="237" t="s">
        <v>272</v>
      </c>
      <c r="E1324" s="248" t="s">
        <v>19</v>
      </c>
      <c r="F1324" s="249" t="s">
        <v>198</v>
      </c>
      <c r="G1324" s="247"/>
      <c r="H1324" s="250">
        <v>4.7699999999999996</v>
      </c>
      <c r="I1324" s="251"/>
      <c r="J1324" s="247"/>
      <c r="K1324" s="247"/>
      <c r="L1324" s="252"/>
      <c r="M1324" s="253"/>
      <c r="N1324" s="254"/>
      <c r="O1324" s="254"/>
      <c r="P1324" s="254"/>
      <c r="Q1324" s="254"/>
      <c r="R1324" s="254"/>
      <c r="S1324" s="254"/>
      <c r="T1324" s="255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T1324" s="256" t="s">
        <v>272</v>
      </c>
      <c r="AU1324" s="256" t="s">
        <v>84</v>
      </c>
      <c r="AV1324" s="14" t="s">
        <v>84</v>
      </c>
      <c r="AW1324" s="14" t="s">
        <v>34</v>
      </c>
      <c r="AX1324" s="14" t="s">
        <v>75</v>
      </c>
      <c r="AY1324" s="256" t="s">
        <v>262</v>
      </c>
    </row>
    <row r="1325" s="14" customFormat="1">
      <c r="A1325" s="14"/>
      <c r="B1325" s="246"/>
      <c r="C1325" s="247"/>
      <c r="D1325" s="237" t="s">
        <v>272</v>
      </c>
      <c r="E1325" s="248" t="s">
        <v>19</v>
      </c>
      <c r="F1325" s="249" t="s">
        <v>201</v>
      </c>
      <c r="G1325" s="247"/>
      <c r="H1325" s="250">
        <v>16.190000000000001</v>
      </c>
      <c r="I1325" s="251"/>
      <c r="J1325" s="247"/>
      <c r="K1325" s="247"/>
      <c r="L1325" s="252"/>
      <c r="M1325" s="253"/>
      <c r="N1325" s="254"/>
      <c r="O1325" s="254"/>
      <c r="P1325" s="254"/>
      <c r="Q1325" s="254"/>
      <c r="R1325" s="254"/>
      <c r="S1325" s="254"/>
      <c r="T1325" s="255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T1325" s="256" t="s">
        <v>272</v>
      </c>
      <c r="AU1325" s="256" t="s">
        <v>84</v>
      </c>
      <c r="AV1325" s="14" t="s">
        <v>84</v>
      </c>
      <c r="AW1325" s="14" t="s">
        <v>34</v>
      </c>
      <c r="AX1325" s="14" t="s">
        <v>75</v>
      </c>
      <c r="AY1325" s="256" t="s">
        <v>262</v>
      </c>
    </row>
    <row r="1326" s="15" customFormat="1">
      <c r="A1326" s="15"/>
      <c r="B1326" s="257"/>
      <c r="C1326" s="258"/>
      <c r="D1326" s="237" t="s">
        <v>272</v>
      </c>
      <c r="E1326" s="259" t="s">
        <v>19</v>
      </c>
      <c r="F1326" s="260" t="s">
        <v>278</v>
      </c>
      <c r="G1326" s="258"/>
      <c r="H1326" s="261">
        <v>118.67</v>
      </c>
      <c r="I1326" s="262"/>
      <c r="J1326" s="258"/>
      <c r="K1326" s="258"/>
      <c r="L1326" s="263"/>
      <c r="M1326" s="264"/>
      <c r="N1326" s="265"/>
      <c r="O1326" s="265"/>
      <c r="P1326" s="265"/>
      <c r="Q1326" s="265"/>
      <c r="R1326" s="265"/>
      <c r="S1326" s="265"/>
      <c r="T1326" s="266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T1326" s="267" t="s">
        <v>272</v>
      </c>
      <c r="AU1326" s="267" t="s">
        <v>84</v>
      </c>
      <c r="AV1326" s="15" t="s">
        <v>268</v>
      </c>
      <c r="AW1326" s="15" t="s">
        <v>34</v>
      </c>
      <c r="AX1326" s="15" t="s">
        <v>82</v>
      </c>
      <c r="AY1326" s="267" t="s">
        <v>262</v>
      </c>
    </row>
    <row r="1327" s="2" customFormat="1" ht="16.5" customHeight="1">
      <c r="A1327" s="40"/>
      <c r="B1327" s="41"/>
      <c r="C1327" s="268" t="s">
        <v>1281</v>
      </c>
      <c r="D1327" s="268" t="s">
        <v>315</v>
      </c>
      <c r="E1327" s="269" t="s">
        <v>1282</v>
      </c>
      <c r="F1327" s="270" t="s">
        <v>1283</v>
      </c>
      <c r="G1327" s="271" t="s">
        <v>116</v>
      </c>
      <c r="H1327" s="272">
        <v>133.32599999999999</v>
      </c>
      <c r="I1327" s="273"/>
      <c r="J1327" s="274">
        <f>ROUND(I1327*H1327,2)</f>
        <v>0</v>
      </c>
      <c r="K1327" s="270" t="s">
        <v>267</v>
      </c>
      <c r="L1327" s="275"/>
      <c r="M1327" s="276" t="s">
        <v>19</v>
      </c>
      <c r="N1327" s="277" t="s">
        <v>46</v>
      </c>
      <c r="O1327" s="86"/>
      <c r="P1327" s="226">
        <f>O1327*H1327</f>
        <v>0</v>
      </c>
      <c r="Q1327" s="226">
        <v>0.00016000000000000001</v>
      </c>
      <c r="R1327" s="226">
        <f>Q1327*H1327</f>
        <v>0.021332159999999999</v>
      </c>
      <c r="S1327" s="226">
        <v>0</v>
      </c>
      <c r="T1327" s="227">
        <f>S1327*H1327</f>
        <v>0</v>
      </c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R1327" s="228" t="s">
        <v>477</v>
      </c>
      <c r="AT1327" s="228" t="s">
        <v>315</v>
      </c>
      <c r="AU1327" s="228" t="s">
        <v>84</v>
      </c>
      <c r="AY1327" s="19" t="s">
        <v>262</v>
      </c>
      <c r="BE1327" s="229">
        <f>IF(N1327="základní",J1327,0)</f>
        <v>0</v>
      </c>
      <c r="BF1327" s="229">
        <f>IF(N1327="snížená",J1327,0)</f>
        <v>0</v>
      </c>
      <c r="BG1327" s="229">
        <f>IF(N1327="zákl. přenesená",J1327,0)</f>
        <v>0</v>
      </c>
      <c r="BH1327" s="229">
        <f>IF(N1327="sníž. přenesená",J1327,0)</f>
        <v>0</v>
      </c>
      <c r="BI1327" s="229">
        <f>IF(N1327="nulová",J1327,0)</f>
        <v>0</v>
      </c>
      <c r="BJ1327" s="19" t="s">
        <v>82</v>
      </c>
      <c r="BK1327" s="229">
        <f>ROUND(I1327*H1327,2)</f>
        <v>0</v>
      </c>
      <c r="BL1327" s="19" t="s">
        <v>367</v>
      </c>
      <c r="BM1327" s="228" t="s">
        <v>1284</v>
      </c>
    </row>
    <row r="1328" s="2" customFormat="1">
      <c r="A1328" s="40"/>
      <c r="B1328" s="41"/>
      <c r="C1328" s="42"/>
      <c r="D1328" s="230" t="s">
        <v>270</v>
      </c>
      <c r="E1328" s="42"/>
      <c r="F1328" s="231" t="s">
        <v>1285</v>
      </c>
      <c r="G1328" s="42"/>
      <c r="H1328" s="42"/>
      <c r="I1328" s="232"/>
      <c r="J1328" s="42"/>
      <c r="K1328" s="42"/>
      <c r="L1328" s="46"/>
      <c r="M1328" s="233"/>
      <c r="N1328" s="234"/>
      <c r="O1328" s="86"/>
      <c r="P1328" s="86"/>
      <c r="Q1328" s="86"/>
      <c r="R1328" s="86"/>
      <c r="S1328" s="86"/>
      <c r="T1328" s="87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T1328" s="19" t="s">
        <v>270</v>
      </c>
      <c r="AU1328" s="19" t="s">
        <v>84</v>
      </c>
    </row>
    <row r="1329" s="14" customFormat="1">
      <c r="A1329" s="14"/>
      <c r="B1329" s="246"/>
      <c r="C1329" s="247"/>
      <c r="D1329" s="237" t="s">
        <v>272</v>
      </c>
      <c r="E1329" s="248" t="s">
        <v>19</v>
      </c>
      <c r="F1329" s="249" t="s">
        <v>192</v>
      </c>
      <c r="G1329" s="247"/>
      <c r="H1329" s="250">
        <v>12.640000000000001</v>
      </c>
      <c r="I1329" s="251"/>
      <c r="J1329" s="247"/>
      <c r="K1329" s="247"/>
      <c r="L1329" s="252"/>
      <c r="M1329" s="253"/>
      <c r="N1329" s="254"/>
      <c r="O1329" s="254"/>
      <c r="P1329" s="254"/>
      <c r="Q1329" s="254"/>
      <c r="R1329" s="254"/>
      <c r="S1329" s="254"/>
      <c r="T1329" s="255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T1329" s="256" t="s">
        <v>272</v>
      </c>
      <c r="AU1329" s="256" t="s">
        <v>84</v>
      </c>
      <c r="AV1329" s="14" t="s">
        <v>84</v>
      </c>
      <c r="AW1329" s="14" t="s">
        <v>34</v>
      </c>
      <c r="AX1329" s="14" t="s">
        <v>75</v>
      </c>
      <c r="AY1329" s="256" t="s">
        <v>262</v>
      </c>
    </row>
    <row r="1330" s="14" customFormat="1">
      <c r="A1330" s="14"/>
      <c r="B1330" s="246"/>
      <c r="C1330" s="247"/>
      <c r="D1330" s="237" t="s">
        <v>272</v>
      </c>
      <c r="E1330" s="248" t="s">
        <v>19</v>
      </c>
      <c r="F1330" s="249" t="s">
        <v>195</v>
      </c>
      <c r="G1330" s="247"/>
      <c r="H1330" s="250">
        <v>85.069999999999993</v>
      </c>
      <c r="I1330" s="251"/>
      <c r="J1330" s="247"/>
      <c r="K1330" s="247"/>
      <c r="L1330" s="252"/>
      <c r="M1330" s="253"/>
      <c r="N1330" s="254"/>
      <c r="O1330" s="254"/>
      <c r="P1330" s="254"/>
      <c r="Q1330" s="254"/>
      <c r="R1330" s="254"/>
      <c r="S1330" s="254"/>
      <c r="T1330" s="255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T1330" s="256" t="s">
        <v>272</v>
      </c>
      <c r="AU1330" s="256" t="s">
        <v>84</v>
      </c>
      <c r="AV1330" s="14" t="s">
        <v>84</v>
      </c>
      <c r="AW1330" s="14" t="s">
        <v>34</v>
      </c>
      <c r="AX1330" s="14" t="s">
        <v>75</v>
      </c>
      <c r="AY1330" s="256" t="s">
        <v>262</v>
      </c>
    </row>
    <row r="1331" s="14" customFormat="1">
      <c r="A1331" s="14"/>
      <c r="B1331" s="246"/>
      <c r="C1331" s="247"/>
      <c r="D1331" s="237" t="s">
        <v>272</v>
      </c>
      <c r="E1331" s="248" t="s">
        <v>19</v>
      </c>
      <c r="F1331" s="249" t="s">
        <v>198</v>
      </c>
      <c r="G1331" s="247"/>
      <c r="H1331" s="250">
        <v>4.7699999999999996</v>
      </c>
      <c r="I1331" s="251"/>
      <c r="J1331" s="247"/>
      <c r="K1331" s="247"/>
      <c r="L1331" s="252"/>
      <c r="M1331" s="253"/>
      <c r="N1331" s="254"/>
      <c r="O1331" s="254"/>
      <c r="P1331" s="254"/>
      <c r="Q1331" s="254"/>
      <c r="R1331" s="254"/>
      <c r="S1331" s="254"/>
      <c r="T1331" s="255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T1331" s="256" t="s">
        <v>272</v>
      </c>
      <c r="AU1331" s="256" t="s">
        <v>84</v>
      </c>
      <c r="AV1331" s="14" t="s">
        <v>84</v>
      </c>
      <c r="AW1331" s="14" t="s">
        <v>34</v>
      </c>
      <c r="AX1331" s="14" t="s">
        <v>75</v>
      </c>
      <c r="AY1331" s="256" t="s">
        <v>262</v>
      </c>
    </row>
    <row r="1332" s="14" customFormat="1">
      <c r="A1332" s="14"/>
      <c r="B1332" s="246"/>
      <c r="C1332" s="247"/>
      <c r="D1332" s="237" t="s">
        <v>272</v>
      </c>
      <c r="E1332" s="248" t="s">
        <v>19</v>
      </c>
      <c r="F1332" s="249" t="s">
        <v>201</v>
      </c>
      <c r="G1332" s="247"/>
      <c r="H1332" s="250">
        <v>16.190000000000001</v>
      </c>
      <c r="I1332" s="251"/>
      <c r="J1332" s="247"/>
      <c r="K1332" s="247"/>
      <c r="L1332" s="252"/>
      <c r="M1332" s="253"/>
      <c r="N1332" s="254"/>
      <c r="O1332" s="254"/>
      <c r="P1332" s="254"/>
      <c r="Q1332" s="254"/>
      <c r="R1332" s="254"/>
      <c r="S1332" s="254"/>
      <c r="T1332" s="255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T1332" s="256" t="s">
        <v>272</v>
      </c>
      <c r="AU1332" s="256" t="s">
        <v>84</v>
      </c>
      <c r="AV1332" s="14" t="s">
        <v>84</v>
      </c>
      <c r="AW1332" s="14" t="s">
        <v>34</v>
      </c>
      <c r="AX1332" s="14" t="s">
        <v>75</v>
      </c>
      <c r="AY1332" s="256" t="s">
        <v>262</v>
      </c>
    </row>
    <row r="1333" s="15" customFormat="1">
      <c r="A1333" s="15"/>
      <c r="B1333" s="257"/>
      <c r="C1333" s="258"/>
      <c r="D1333" s="237" t="s">
        <v>272</v>
      </c>
      <c r="E1333" s="259" t="s">
        <v>19</v>
      </c>
      <c r="F1333" s="260" t="s">
        <v>278</v>
      </c>
      <c r="G1333" s="258"/>
      <c r="H1333" s="261">
        <v>118.67</v>
      </c>
      <c r="I1333" s="262"/>
      <c r="J1333" s="258"/>
      <c r="K1333" s="258"/>
      <c r="L1333" s="263"/>
      <c r="M1333" s="264"/>
      <c r="N1333" s="265"/>
      <c r="O1333" s="265"/>
      <c r="P1333" s="265"/>
      <c r="Q1333" s="265"/>
      <c r="R1333" s="265"/>
      <c r="S1333" s="265"/>
      <c r="T1333" s="266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T1333" s="267" t="s">
        <v>272</v>
      </c>
      <c r="AU1333" s="267" t="s">
        <v>84</v>
      </c>
      <c r="AV1333" s="15" t="s">
        <v>268</v>
      </c>
      <c r="AW1333" s="15" t="s">
        <v>34</v>
      </c>
      <c r="AX1333" s="15" t="s">
        <v>82</v>
      </c>
      <c r="AY1333" s="267" t="s">
        <v>262</v>
      </c>
    </row>
    <row r="1334" s="14" customFormat="1">
      <c r="A1334" s="14"/>
      <c r="B1334" s="246"/>
      <c r="C1334" s="247"/>
      <c r="D1334" s="237" t="s">
        <v>272</v>
      </c>
      <c r="E1334" s="247"/>
      <c r="F1334" s="249" t="s">
        <v>1286</v>
      </c>
      <c r="G1334" s="247"/>
      <c r="H1334" s="250">
        <v>133.32599999999999</v>
      </c>
      <c r="I1334" s="251"/>
      <c r="J1334" s="247"/>
      <c r="K1334" s="247"/>
      <c r="L1334" s="252"/>
      <c r="M1334" s="253"/>
      <c r="N1334" s="254"/>
      <c r="O1334" s="254"/>
      <c r="P1334" s="254"/>
      <c r="Q1334" s="254"/>
      <c r="R1334" s="254"/>
      <c r="S1334" s="254"/>
      <c r="T1334" s="255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T1334" s="256" t="s">
        <v>272</v>
      </c>
      <c r="AU1334" s="256" t="s">
        <v>84</v>
      </c>
      <c r="AV1334" s="14" t="s">
        <v>84</v>
      </c>
      <c r="AW1334" s="14" t="s">
        <v>4</v>
      </c>
      <c r="AX1334" s="14" t="s">
        <v>82</v>
      </c>
      <c r="AY1334" s="256" t="s">
        <v>262</v>
      </c>
    </row>
    <row r="1335" s="2" customFormat="1" ht="24.15" customHeight="1">
      <c r="A1335" s="40"/>
      <c r="B1335" s="41"/>
      <c r="C1335" s="217" t="s">
        <v>1287</v>
      </c>
      <c r="D1335" s="217" t="s">
        <v>264</v>
      </c>
      <c r="E1335" s="218" t="s">
        <v>1288</v>
      </c>
      <c r="F1335" s="219" t="s">
        <v>1289</v>
      </c>
      <c r="G1335" s="220" t="s">
        <v>116</v>
      </c>
      <c r="H1335" s="221">
        <v>34.82</v>
      </c>
      <c r="I1335" s="222"/>
      <c r="J1335" s="223">
        <f>ROUND(I1335*H1335,2)</f>
        <v>0</v>
      </c>
      <c r="K1335" s="219" t="s">
        <v>267</v>
      </c>
      <c r="L1335" s="46"/>
      <c r="M1335" s="224" t="s">
        <v>19</v>
      </c>
      <c r="N1335" s="225" t="s">
        <v>46</v>
      </c>
      <c r="O1335" s="86"/>
      <c r="P1335" s="226">
        <f>O1335*H1335</f>
        <v>0</v>
      </c>
      <c r="Q1335" s="226">
        <v>0</v>
      </c>
      <c r="R1335" s="226">
        <f>Q1335*H1335</f>
        <v>0</v>
      </c>
      <c r="S1335" s="226">
        <v>0</v>
      </c>
      <c r="T1335" s="227">
        <f>S1335*H1335</f>
        <v>0</v>
      </c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R1335" s="228" t="s">
        <v>367</v>
      </c>
      <c r="AT1335" s="228" t="s">
        <v>264</v>
      </c>
      <c r="AU1335" s="228" t="s">
        <v>84</v>
      </c>
      <c r="AY1335" s="19" t="s">
        <v>262</v>
      </c>
      <c r="BE1335" s="229">
        <f>IF(N1335="základní",J1335,0)</f>
        <v>0</v>
      </c>
      <c r="BF1335" s="229">
        <f>IF(N1335="snížená",J1335,0)</f>
        <v>0</v>
      </c>
      <c r="BG1335" s="229">
        <f>IF(N1335="zákl. přenesená",J1335,0)</f>
        <v>0</v>
      </c>
      <c r="BH1335" s="229">
        <f>IF(N1335="sníž. přenesená",J1335,0)</f>
        <v>0</v>
      </c>
      <c r="BI1335" s="229">
        <f>IF(N1335="nulová",J1335,0)</f>
        <v>0</v>
      </c>
      <c r="BJ1335" s="19" t="s">
        <v>82</v>
      </c>
      <c r="BK1335" s="229">
        <f>ROUND(I1335*H1335,2)</f>
        <v>0</v>
      </c>
      <c r="BL1335" s="19" t="s">
        <v>367</v>
      </c>
      <c r="BM1335" s="228" t="s">
        <v>1290</v>
      </c>
    </row>
    <row r="1336" s="2" customFormat="1">
      <c r="A1336" s="40"/>
      <c r="B1336" s="41"/>
      <c r="C1336" s="42"/>
      <c r="D1336" s="230" t="s">
        <v>270</v>
      </c>
      <c r="E1336" s="42"/>
      <c r="F1336" s="231" t="s">
        <v>1291</v>
      </c>
      <c r="G1336" s="42"/>
      <c r="H1336" s="42"/>
      <c r="I1336" s="232"/>
      <c r="J1336" s="42"/>
      <c r="K1336" s="42"/>
      <c r="L1336" s="46"/>
      <c r="M1336" s="233"/>
      <c r="N1336" s="234"/>
      <c r="O1336" s="86"/>
      <c r="P1336" s="86"/>
      <c r="Q1336" s="86"/>
      <c r="R1336" s="86"/>
      <c r="S1336" s="86"/>
      <c r="T1336" s="87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T1336" s="19" t="s">
        <v>270</v>
      </c>
      <c r="AU1336" s="19" t="s">
        <v>84</v>
      </c>
    </row>
    <row r="1337" s="13" customFormat="1">
      <c r="A1337" s="13"/>
      <c r="B1337" s="235"/>
      <c r="C1337" s="236"/>
      <c r="D1337" s="237" t="s">
        <v>272</v>
      </c>
      <c r="E1337" s="238" t="s">
        <v>19</v>
      </c>
      <c r="F1337" s="239" t="s">
        <v>273</v>
      </c>
      <c r="G1337" s="236"/>
      <c r="H1337" s="238" t="s">
        <v>19</v>
      </c>
      <c r="I1337" s="240"/>
      <c r="J1337" s="236"/>
      <c r="K1337" s="236"/>
      <c r="L1337" s="241"/>
      <c r="M1337" s="242"/>
      <c r="N1337" s="243"/>
      <c r="O1337" s="243"/>
      <c r="P1337" s="243"/>
      <c r="Q1337" s="243"/>
      <c r="R1337" s="243"/>
      <c r="S1337" s="243"/>
      <c r="T1337" s="244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T1337" s="245" t="s">
        <v>272</v>
      </c>
      <c r="AU1337" s="245" t="s">
        <v>84</v>
      </c>
      <c r="AV1337" s="13" t="s">
        <v>82</v>
      </c>
      <c r="AW1337" s="13" t="s">
        <v>34</v>
      </c>
      <c r="AX1337" s="13" t="s">
        <v>75</v>
      </c>
      <c r="AY1337" s="245" t="s">
        <v>262</v>
      </c>
    </row>
    <row r="1338" s="13" customFormat="1">
      <c r="A1338" s="13"/>
      <c r="B1338" s="235"/>
      <c r="C1338" s="236"/>
      <c r="D1338" s="237" t="s">
        <v>272</v>
      </c>
      <c r="E1338" s="238" t="s">
        <v>19</v>
      </c>
      <c r="F1338" s="239" t="s">
        <v>1292</v>
      </c>
      <c r="G1338" s="236"/>
      <c r="H1338" s="238" t="s">
        <v>19</v>
      </c>
      <c r="I1338" s="240"/>
      <c r="J1338" s="236"/>
      <c r="K1338" s="236"/>
      <c r="L1338" s="241"/>
      <c r="M1338" s="242"/>
      <c r="N1338" s="243"/>
      <c r="O1338" s="243"/>
      <c r="P1338" s="243"/>
      <c r="Q1338" s="243"/>
      <c r="R1338" s="243"/>
      <c r="S1338" s="243"/>
      <c r="T1338" s="244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T1338" s="245" t="s">
        <v>272</v>
      </c>
      <c r="AU1338" s="245" t="s">
        <v>84</v>
      </c>
      <c r="AV1338" s="13" t="s">
        <v>82</v>
      </c>
      <c r="AW1338" s="13" t="s">
        <v>34</v>
      </c>
      <c r="AX1338" s="13" t="s">
        <v>75</v>
      </c>
      <c r="AY1338" s="245" t="s">
        <v>262</v>
      </c>
    </row>
    <row r="1339" s="13" customFormat="1">
      <c r="A1339" s="13"/>
      <c r="B1339" s="235"/>
      <c r="C1339" s="236"/>
      <c r="D1339" s="237" t="s">
        <v>272</v>
      </c>
      <c r="E1339" s="238" t="s">
        <v>19</v>
      </c>
      <c r="F1339" s="239" t="s">
        <v>334</v>
      </c>
      <c r="G1339" s="236"/>
      <c r="H1339" s="238" t="s">
        <v>19</v>
      </c>
      <c r="I1339" s="240"/>
      <c r="J1339" s="236"/>
      <c r="K1339" s="236"/>
      <c r="L1339" s="241"/>
      <c r="M1339" s="242"/>
      <c r="N1339" s="243"/>
      <c r="O1339" s="243"/>
      <c r="P1339" s="243"/>
      <c r="Q1339" s="243"/>
      <c r="R1339" s="243"/>
      <c r="S1339" s="243"/>
      <c r="T1339" s="244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T1339" s="245" t="s">
        <v>272</v>
      </c>
      <c r="AU1339" s="245" t="s">
        <v>84</v>
      </c>
      <c r="AV1339" s="13" t="s">
        <v>82</v>
      </c>
      <c r="AW1339" s="13" t="s">
        <v>34</v>
      </c>
      <c r="AX1339" s="13" t="s">
        <v>75</v>
      </c>
      <c r="AY1339" s="245" t="s">
        <v>262</v>
      </c>
    </row>
    <row r="1340" s="13" customFormat="1">
      <c r="A1340" s="13"/>
      <c r="B1340" s="235"/>
      <c r="C1340" s="236"/>
      <c r="D1340" s="237" t="s">
        <v>272</v>
      </c>
      <c r="E1340" s="238" t="s">
        <v>19</v>
      </c>
      <c r="F1340" s="239" t="s">
        <v>1293</v>
      </c>
      <c r="G1340" s="236"/>
      <c r="H1340" s="238" t="s">
        <v>19</v>
      </c>
      <c r="I1340" s="240"/>
      <c r="J1340" s="236"/>
      <c r="K1340" s="236"/>
      <c r="L1340" s="241"/>
      <c r="M1340" s="242"/>
      <c r="N1340" s="243"/>
      <c r="O1340" s="243"/>
      <c r="P1340" s="243"/>
      <c r="Q1340" s="243"/>
      <c r="R1340" s="243"/>
      <c r="S1340" s="243"/>
      <c r="T1340" s="244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T1340" s="245" t="s">
        <v>272</v>
      </c>
      <c r="AU1340" s="245" t="s">
        <v>84</v>
      </c>
      <c r="AV1340" s="13" t="s">
        <v>82</v>
      </c>
      <c r="AW1340" s="13" t="s">
        <v>34</v>
      </c>
      <c r="AX1340" s="13" t="s">
        <v>75</v>
      </c>
      <c r="AY1340" s="245" t="s">
        <v>262</v>
      </c>
    </row>
    <row r="1341" s="13" customFormat="1">
      <c r="A1341" s="13"/>
      <c r="B1341" s="235"/>
      <c r="C1341" s="236"/>
      <c r="D1341" s="237" t="s">
        <v>272</v>
      </c>
      <c r="E1341" s="238" t="s">
        <v>19</v>
      </c>
      <c r="F1341" s="239" t="s">
        <v>404</v>
      </c>
      <c r="G1341" s="236"/>
      <c r="H1341" s="238" t="s">
        <v>19</v>
      </c>
      <c r="I1341" s="240"/>
      <c r="J1341" s="236"/>
      <c r="K1341" s="236"/>
      <c r="L1341" s="241"/>
      <c r="M1341" s="242"/>
      <c r="N1341" s="243"/>
      <c r="O1341" s="243"/>
      <c r="P1341" s="243"/>
      <c r="Q1341" s="243"/>
      <c r="R1341" s="243"/>
      <c r="S1341" s="243"/>
      <c r="T1341" s="244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T1341" s="245" t="s">
        <v>272</v>
      </c>
      <c r="AU1341" s="245" t="s">
        <v>84</v>
      </c>
      <c r="AV1341" s="13" t="s">
        <v>82</v>
      </c>
      <c r="AW1341" s="13" t="s">
        <v>34</v>
      </c>
      <c r="AX1341" s="13" t="s">
        <v>75</v>
      </c>
      <c r="AY1341" s="245" t="s">
        <v>262</v>
      </c>
    </row>
    <row r="1342" s="14" customFormat="1">
      <c r="A1342" s="14"/>
      <c r="B1342" s="246"/>
      <c r="C1342" s="247"/>
      <c r="D1342" s="237" t="s">
        <v>272</v>
      </c>
      <c r="E1342" s="248" t="s">
        <v>19</v>
      </c>
      <c r="F1342" s="249" t="s">
        <v>1294</v>
      </c>
      <c r="G1342" s="247"/>
      <c r="H1342" s="250">
        <v>9.3200000000000003</v>
      </c>
      <c r="I1342" s="251"/>
      <c r="J1342" s="247"/>
      <c r="K1342" s="247"/>
      <c r="L1342" s="252"/>
      <c r="M1342" s="253"/>
      <c r="N1342" s="254"/>
      <c r="O1342" s="254"/>
      <c r="P1342" s="254"/>
      <c r="Q1342" s="254"/>
      <c r="R1342" s="254"/>
      <c r="S1342" s="254"/>
      <c r="T1342" s="255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T1342" s="256" t="s">
        <v>272</v>
      </c>
      <c r="AU1342" s="256" t="s">
        <v>84</v>
      </c>
      <c r="AV1342" s="14" t="s">
        <v>84</v>
      </c>
      <c r="AW1342" s="14" t="s">
        <v>34</v>
      </c>
      <c r="AX1342" s="14" t="s">
        <v>75</v>
      </c>
      <c r="AY1342" s="256" t="s">
        <v>262</v>
      </c>
    </row>
    <row r="1343" s="14" customFormat="1">
      <c r="A1343" s="14"/>
      <c r="B1343" s="246"/>
      <c r="C1343" s="247"/>
      <c r="D1343" s="237" t="s">
        <v>272</v>
      </c>
      <c r="E1343" s="248" t="s">
        <v>19</v>
      </c>
      <c r="F1343" s="249" t="s">
        <v>1295</v>
      </c>
      <c r="G1343" s="247"/>
      <c r="H1343" s="250">
        <v>3.7799999999999998</v>
      </c>
      <c r="I1343" s="251"/>
      <c r="J1343" s="247"/>
      <c r="K1343" s="247"/>
      <c r="L1343" s="252"/>
      <c r="M1343" s="253"/>
      <c r="N1343" s="254"/>
      <c r="O1343" s="254"/>
      <c r="P1343" s="254"/>
      <c r="Q1343" s="254"/>
      <c r="R1343" s="254"/>
      <c r="S1343" s="254"/>
      <c r="T1343" s="255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T1343" s="256" t="s">
        <v>272</v>
      </c>
      <c r="AU1343" s="256" t="s">
        <v>84</v>
      </c>
      <c r="AV1343" s="14" t="s">
        <v>84</v>
      </c>
      <c r="AW1343" s="14" t="s">
        <v>34</v>
      </c>
      <c r="AX1343" s="14" t="s">
        <v>75</v>
      </c>
      <c r="AY1343" s="256" t="s">
        <v>262</v>
      </c>
    </row>
    <row r="1344" s="14" customFormat="1">
      <c r="A1344" s="14"/>
      <c r="B1344" s="246"/>
      <c r="C1344" s="247"/>
      <c r="D1344" s="237" t="s">
        <v>272</v>
      </c>
      <c r="E1344" s="248" t="s">
        <v>19</v>
      </c>
      <c r="F1344" s="249" t="s">
        <v>1296</v>
      </c>
      <c r="G1344" s="247"/>
      <c r="H1344" s="250">
        <v>5.7599999999999998</v>
      </c>
      <c r="I1344" s="251"/>
      <c r="J1344" s="247"/>
      <c r="K1344" s="247"/>
      <c r="L1344" s="252"/>
      <c r="M1344" s="253"/>
      <c r="N1344" s="254"/>
      <c r="O1344" s="254"/>
      <c r="P1344" s="254"/>
      <c r="Q1344" s="254"/>
      <c r="R1344" s="254"/>
      <c r="S1344" s="254"/>
      <c r="T1344" s="255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T1344" s="256" t="s">
        <v>272</v>
      </c>
      <c r="AU1344" s="256" t="s">
        <v>84</v>
      </c>
      <c r="AV1344" s="14" t="s">
        <v>84</v>
      </c>
      <c r="AW1344" s="14" t="s">
        <v>34</v>
      </c>
      <c r="AX1344" s="14" t="s">
        <v>75</v>
      </c>
      <c r="AY1344" s="256" t="s">
        <v>262</v>
      </c>
    </row>
    <row r="1345" s="14" customFormat="1">
      <c r="A1345" s="14"/>
      <c r="B1345" s="246"/>
      <c r="C1345" s="247"/>
      <c r="D1345" s="237" t="s">
        <v>272</v>
      </c>
      <c r="E1345" s="248" t="s">
        <v>19</v>
      </c>
      <c r="F1345" s="249" t="s">
        <v>1297</v>
      </c>
      <c r="G1345" s="247"/>
      <c r="H1345" s="250">
        <v>6.6399999999999997</v>
      </c>
      <c r="I1345" s="251"/>
      <c r="J1345" s="247"/>
      <c r="K1345" s="247"/>
      <c r="L1345" s="252"/>
      <c r="M1345" s="253"/>
      <c r="N1345" s="254"/>
      <c r="O1345" s="254"/>
      <c r="P1345" s="254"/>
      <c r="Q1345" s="254"/>
      <c r="R1345" s="254"/>
      <c r="S1345" s="254"/>
      <c r="T1345" s="255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T1345" s="256" t="s">
        <v>272</v>
      </c>
      <c r="AU1345" s="256" t="s">
        <v>84</v>
      </c>
      <c r="AV1345" s="14" t="s">
        <v>84</v>
      </c>
      <c r="AW1345" s="14" t="s">
        <v>34</v>
      </c>
      <c r="AX1345" s="14" t="s">
        <v>75</v>
      </c>
      <c r="AY1345" s="256" t="s">
        <v>262</v>
      </c>
    </row>
    <row r="1346" s="14" customFormat="1">
      <c r="A1346" s="14"/>
      <c r="B1346" s="246"/>
      <c r="C1346" s="247"/>
      <c r="D1346" s="237" t="s">
        <v>272</v>
      </c>
      <c r="E1346" s="248" t="s">
        <v>19</v>
      </c>
      <c r="F1346" s="249" t="s">
        <v>1298</v>
      </c>
      <c r="G1346" s="247"/>
      <c r="H1346" s="250">
        <v>9.3200000000000003</v>
      </c>
      <c r="I1346" s="251"/>
      <c r="J1346" s="247"/>
      <c r="K1346" s="247"/>
      <c r="L1346" s="252"/>
      <c r="M1346" s="253"/>
      <c r="N1346" s="254"/>
      <c r="O1346" s="254"/>
      <c r="P1346" s="254"/>
      <c r="Q1346" s="254"/>
      <c r="R1346" s="254"/>
      <c r="S1346" s="254"/>
      <c r="T1346" s="255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T1346" s="256" t="s">
        <v>272</v>
      </c>
      <c r="AU1346" s="256" t="s">
        <v>84</v>
      </c>
      <c r="AV1346" s="14" t="s">
        <v>84</v>
      </c>
      <c r="AW1346" s="14" t="s">
        <v>34</v>
      </c>
      <c r="AX1346" s="14" t="s">
        <v>75</v>
      </c>
      <c r="AY1346" s="256" t="s">
        <v>262</v>
      </c>
    </row>
    <row r="1347" s="15" customFormat="1">
      <c r="A1347" s="15"/>
      <c r="B1347" s="257"/>
      <c r="C1347" s="258"/>
      <c r="D1347" s="237" t="s">
        <v>272</v>
      </c>
      <c r="E1347" s="259" t="s">
        <v>19</v>
      </c>
      <c r="F1347" s="260" t="s">
        <v>278</v>
      </c>
      <c r="G1347" s="258"/>
      <c r="H1347" s="261">
        <v>34.82</v>
      </c>
      <c r="I1347" s="262"/>
      <c r="J1347" s="258"/>
      <c r="K1347" s="258"/>
      <c r="L1347" s="263"/>
      <c r="M1347" s="264"/>
      <c r="N1347" s="265"/>
      <c r="O1347" s="265"/>
      <c r="P1347" s="265"/>
      <c r="Q1347" s="265"/>
      <c r="R1347" s="265"/>
      <c r="S1347" s="265"/>
      <c r="T1347" s="266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T1347" s="267" t="s">
        <v>272</v>
      </c>
      <c r="AU1347" s="267" t="s">
        <v>84</v>
      </c>
      <c r="AV1347" s="15" t="s">
        <v>268</v>
      </c>
      <c r="AW1347" s="15" t="s">
        <v>34</v>
      </c>
      <c r="AX1347" s="15" t="s">
        <v>82</v>
      </c>
      <c r="AY1347" s="267" t="s">
        <v>262</v>
      </c>
    </row>
    <row r="1348" s="2" customFormat="1" ht="16.5" customHeight="1">
      <c r="A1348" s="40"/>
      <c r="B1348" s="41"/>
      <c r="C1348" s="268" t="s">
        <v>1299</v>
      </c>
      <c r="D1348" s="268" t="s">
        <v>315</v>
      </c>
      <c r="E1348" s="269" t="s">
        <v>1300</v>
      </c>
      <c r="F1348" s="270" t="s">
        <v>1301</v>
      </c>
      <c r="G1348" s="271" t="s">
        <v>116</v>
      </c>
      <c r="H1348" s="272">
        <v>36.561</v>
      </c>
      <c r="I1348" s="273"/>
      <c r="J1348" s="274">
        <f>ROUND(I1348*H1348,2)</f>
        <v>0</v>
      </c>
      <c r="K1348" s="270" t="s">
        <v>463</v>
      </c>
      <c r="L1348" s="275"/>
      <c r="M1348" s="276" t="s">
        <v>19</v>
      </c>
      <c r="N1348" s="277" t="s">
        <v>46</v>
      </c>
      <c r="O1348" s="86"/>
      <c r="P1348" s="226">
        <f>O1348*H1348</f>
        <v>0</v>
      </c>
      <c r="Q1348" s="226">
        <v>0.0041999999999999997</v>
      </c>
      <c r="R1348" s="226">
        <f>Q1348*H1348</f>
        <v>0.1535562</v>
      </c>
      <c r="S1348" s="226">
        <v>0</v>
      </c>
      <c r="T1348" s="227">
        <f>S1348*H1348</f>
        <v>0</v>
      </c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R1348" s="228" t="s">
        <v>477</v>
      </c>
      <c r="AT1348" s="228" t="s">
        <v>315</v>
      </c>
      <c r="AU1348" s="228" t="s">
        <v>84</v>
      </c>
      <c r="AY1348" s="19" t="s">
        <v>262</v>
      </c>
      <c r="BE1348" s="229">
        <f>IF(N1348="základní",J1348,0)</f>
        <v>0</v>
      </c>
      <c r="BF1348" s="229">
        <f>IF(N1348="snížená",J1348,0)</f>
        <v>0</v>
      </c>
      <c r="BG1348" s="229">
        <f>IF(N1348="zákl. přenesená",J1348,0)</f>
        <v>0</v>
      </c>
      <c r="BH1348" s="229">
        <f>IF(N1348="sníž. přenesená",J1348,0)</f>
        <v>0</v>
      </c>
      <c r="BI1348" s="229">
        <f>IF(N1348="nulová",J1348,0)</f>
        <v>0</v>
      </c>
      <c r="BJ1348" s="19" t="s">
        <v>82</v>
      </c>
      <c r="BK1348" s="229">
        <f>ROUND(I1348*H1348,2)</f>
        <v>0</v>
      </c>
      <c r="BL1348" s="19" t="s">
        <v>367</v>
      </c>
      <c r="BM1348" s="228" t="s">
        <v>1302</v>
      </c>
    </row>
    <row r="1349" s="13" customFormat="1">
      <c r="A1349" s="13"/>
      <c r="B1349" s="235"/>
      <c r="C1349" s="236"/>
      <c r="D1349" s="237" t="s">
        <v>272</v>
      </c>
      <c r="E1349" s="238" t="s">
        <v>19</v>
      </c>
      <c r="F1349" s="239" t="s">
        <v>273</v>
      </c>
      <c r="G1349" s="236"/>
      <c r="H1349" s="238" t="s">
        <v>19</v>
      </c>
      <c r="I1349" s="240"/>
      <c r="J1349" s="236"/>
      <c r="K1349" s="236"/>
      <c r="L1349" s="241"/>
      <c r="M1349" s="242"/>
      <c r="N1349" s="243"/>
      <c r="O1349" s="243"/>
      <c r="P1349" s="243"/>
      <c r="Q1349" s="243"/>
      <c r="R1349" s="243"/>
      <c r="S1349" s="243"/>
      <c r="T1349" s="244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T1349" s="245" t="s">
        <v>272</v>
      </c>
      <c r="AU1349" s="245" t="s">
        <v>84</v>
      </c>
      <c r="AV1349" s="13" t="s">
        <v>82</v>
      </c>
      <c r="AW1349" s="13" t="s">
        <v>34</v>
      </c>
      <c r="AX1349" s="13" t="s">
        <v>75</v>
      </c>
      <c r="AY1349" s="245" t="s">
        <v>262</v>
      </c>
    </row>
    <row r="1350" s="13" customFormat="1">
      <c r="A1350" s="13"/>
      <c r="B1350" s="235"/>
      <c r="C1350" s="236"/>
      <c r="D1350" s="237" t="s">
        <v>272</v>
      </c>
      <c r="E1350" s="238" t="s">
        <v>19</v>
      </c>
      <c r="F1350" s="239" t="s">
        <v>1292</v>
      </c>
      <c r="G1350" s="236"/>
      <c r="H1350" s="238" t="s">
        <v>19</v>
      </c>
      <c r="I1350" s="240"/>
      <c r="J1350" s="236"/>
      <c r="K1350" s="236"/>
      <c r="L1350" s="241"/>
      <c r="M1350" s="242"/>
      <c r="N1350" s="243"/>
      <c r="O1350" s="243"/>
      <c r="P1350" s="243"/>
      <c r="Q1350" s="243"/>
      <c r="R1350" s="243"/>
      <c r="S1350" s="243"/>
      <c r="T1350" s="244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T1350" s="245" t="s">
        <v>272</v>
      </c>
      <c r="AU1350" s="245" t="s">
        <v>84</v>
      </c>
      <c r="AV1350" s="13" t="s">
        <v>82</v>
      </c>
      <c r="AW1350" s="13" t="s">
        <v>34</v>
      </c>
      <c r="AX1350" s="13" t="s">
        <v>75</v>
      </c>
      <c r="AY1350" s="245" t="s">
        <v>262</v>
      </c>
    </row>
    <row r="1351" s="13" customFormat="1">
      <c r="A1351" s="13"/>
      <c r="B1351" s="235"/>
      <c r="C1351" s="236"/>
      <c r="D1351" s="237" t="s">
        <v>272</v>
      </c>
      <c r="E1351" s="238" t="s">
        <v>19</v>
      </c>
      <c r="F1351" s="239" t="s">
        <v>404</v>
      </c>
      <c r="G1351" s="236"/>
      <c r="H1351" s="238" t="s">
        <v>19</v>
      </c>
      <c r="I1351" s="240"/>
      <c r="J1351" s="236"/>
      <c r="K1351" s="236"/>
      <c r="L1351" s="241"/>
      <c r="M1351" s="242"/>
      <c r="N1351" s="243"/>
      <c r="O1351" s="243"/>
      <c r="P1351" s="243"/>
      <c r="Q1351" s="243"/>
      <c r="R1351" s="243"/>
      <c r="S1351" s="243"/>
      <c r="T1351" s="244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T1351" s="245" t="s">
        <v>272</v>
      </c>
      <c r="AU1351" s="245" t="s">
        <v>84</v>
      </c>
      <c r="AV1351" s="13" t="s">
        <v>82</v>
      </c>
      <c r="AW1351" s="13" t="s">
        <v>34</v>
      </c>
      <c r="AX1351" s="13" t="s">
        <v>75</v>
      </c>
      <c r="AY1351" s="245" t="s">
        <v>262</v>
      </c>
    </row>
    <row r="1352" s="14" customFormat="1">
      <c r="A1352" s="14"/>
      <c r="B1352" s="246"/>
      <c r="C1352" s="247"/>
      <c r="D1352" s="237" t="s">
        <v>272</v>
      </c>
      <c r="E1352" s="248" t="s">
        <v>19</v>
      </c>
      <c r="F1352" s="249" t="s">
        <v>1294</v>
      </c>
      <c r="G1352" s="247"/>
      <c r="H1352" s="250">
        <v>9.3200000000000003</v>
      </c>
      <c r="I1352" s="251"/>
      <c r="J1352" s="247"/>
      <c r="K1352" s="247"/>
      <c r="L1352" s="252"/>
      <c r="M1352" s="253"/>
      <c r="N1352" s="254"/>
      <c r="O1352" s="254"/>
      <c r="P1352" s="254"/>
      <c r="Q1352" s="254"/>
      <c r="R1352" s="254"/>
      <c r="S1352" s="254"/>
      <c r="T1352" s="255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T1352" s="256" t="s">
        <v>272</v>
      </c>
      <c r="AU1352" s="256" t="s">
        <v>84</v>
      </c>
      <c r="AV1352" s="14" t="s">
        <v>84</v>
      </c>
      <c r="AW1352" s="14" t="s">
        <v>34</v>
      </c>
      <c r="AX1352" s="14" t="s">
        <v>75</v>
      </c>
      <c r="AY1352" s="256" t="s">
        <v>262</v>
      </c>
    </row>
    <row r="1353" s="14" customFormat="1">
      <c r="A1353" s="14"/>
      <c r="B1353" s="246"/>
      <c r="C1353" s="247"/>
      <c r="D1353" s="237" t="s">
        <v>272</v>
      </c>
      <c r="E1353" s="248" t="s">
        <v>19</v>
      </c>
      <c r="F1353" s="249" t="s">
        <v>1295</v>
      </c>
      <c r="G1353" s="247"/>
      <c r="H1353" s="250">
        <v>3.7799999999999998</v>
      </c>
      <c r="I1353" s="251"/>
      <c r="J1353" s="247"/>
      <c r="K1353" s="247"/>
      <c r="L1353" s="252"/>
      <c r="M1353" s="253"/>
      <c r="N1353" s="254"/>
      <c r="O1353" s="254"/>
      <c r="P1353" s="254"/>
      <c r="Q1353" s="254"/>
      <c r="R1353" s="254"/>
      <c r="S1353" s="254"/>
      <c r="T1353" s="255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T1353" s="256" t="s">
        <v>272</v>
      </c>
      <c r="AU1353" s="256" t="s">
        <v>84</v>
      </c>
      <c r="AV1353" s="14" t="s">
        <v>84</v>
      </c>
      <c r="AW1353" s="14" t="s">
        <v>34</v>
      </c>
      <c r="AX1353" s="14" t="s">
        <v>75</v>
      </c>
      <c r="AY1353" s="256" t="s">
        <v>262</v>
      </c>
    </row>
    <row r="1354" s="14" customFormat="1">
      <c r="A1354" s="14"/>
      <c r="B1354" s="246"/>
      <c r="C1354" s="247"/>
      <c r="D1354" s="237" t="s">
        <v>272</v>
      </c>
      <c r="E1354" s="248" t="s">
        <v>19</v>
      </c>
      <c r="F1354" s="249" t="s">
        <v>1296</v>
      </c>
      <c r="G1354" s="247"/>
      <c r="H1354" s="250">
        <v>5.7599999999999998</v>
      </c>
      <c r="I1354" s="251"/>
      <c r="J1354" s="247"/>
      <c r="K1354" s="247"/>
      <c r="L1354" s="252"/>
      <c r="M1354" s="253"/>
      <c r="N1354" s="254"/>
      <c r="O1354" s="254"/>
      <c r="P1354" s="254"/>
      <c r="Q1354" s="254"/>
      <c r="R1354" s="254"/>
      <c r="S1354" s="254"/>
      <c r="T1354" s="255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T1354" s="256" t="s">
        <v>272</v>
      </c>
      <c r="AU1354" s="256" t="s">
        <v>84</v>
      </c>
      <c r="AV1354" s="14" t="s">
        <v>84</v>
      </c>
      <c r="AW1354" s="14" t="s">
        <v>34</v>
      </c>
      <c r="AX1354" s="14" t="s">
        <v>75</v>
      </c>
      <c r="AY1354" s="256" t="s">
        <v>262</v>
      </c>
    </row>
    <row r="1355" s="14" customFormat="1">
      <c r="A1355" s="14"/>
      <c r="B1355" s="246"/>
      <c r="C1355" s="247"/>
      <c r="D1355" s="237" t="s">
        <v>272</v>
      </c>
      <c r="E1355" s="248" t="s">
        <v>19</v>
      </c>
      <c r="F1355" s="249" t="s">
        <v>1297</v>
      </c>
      <c r="G1355" s="247"/>
      <c r="H1355" s="250">
        <v>6.6399999999999997</v>
      </c>
      <c r="I1355" s="251"/>
      <c r="J1355" s="247"/>
      <c r="K1355" s="247"/>
      <c r="L1355" s="252"/>
      <c r="M1355" s="253"/>
      <c r="N1355" s="254"/>
      <c r="O1355" s="254"/>
      <c r="P1355" s="254"/>
      <c r="Q1355" s="254"/>
      <c r="R1355" s="254"/>
      <c r="S1355" s="254"/>
      <c r="T1355" s="255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T1355" s="256" t="s">
        <v>272</v>
      </c>
      <c r="AU1355" s="256" t="s">
        <v>84</v>
      </c>
      <c r="AV1355" s="14" t="s">
        <v>84</v>
      </c>
      <c r="AW1355" s="14" t="s">
        <v>34</v>
      </c>
      <c r="AX1355" s="14" t="s">
        <v>75</v>
      </c>
      <c r="AY1355" s="256" t="s">
        <v>262</v>
      </c>
    </row>
    <row r="1356" s="14" customFormat="1">
      <c r="A1356" s="14"/>
      <c r="B1356" s="246"/>
      <c r="C1356" s="247"/>
      <c r="D1356" s="237" t="s">
        <v>272</v>
      </c>
      <c r="E1356" s="248" t="s">
        <v>19</v>
      </c>
      <c r="F1356" s="249" t="s">
        <v>1298</v>
      </c>
      <c r="G1356" s="247"/>
      <c r="H1356" s="250">
        <v>9.3200000000000003</v>
      </c>
      <c r="I1356" s="251"/>
      <c r="J1356" s="247"/>
      <c r="K1356" s="247"/>
      <c r="L1356" s="252"/>
      <c r="M1356" s="253"/>
      <c r="N1356" s="254"/>
      <c r="O1356" s="254"/>
      <c r="P1356" s="254"/>
      <c r="Q1356" s="254"/>
      <c r="R1356" s="254"/>
      <c r="S1356" s="254"/>
      <c r="T1356" s="255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T1356" s="256" t="s">
        <v>272</v>
      </c>
      <c r="AU1356" s="256" t="s">
        <v>84</v>
      </c>
      <c r="AV1356" s="14" t="s">
        <v>84</v>
      </c>
      <c r="AW1356" s="14" t="s">
        <v>34</v>
      </c>
      <c r="AX1356" s="14" t="s">
        <v>75</v>
      </c>
      <c r="AY1356" s="256" t="s">
        <v>262</v>
      </c>
    </row>
    <row r="1357" s="15" customFormat="1">
      <c r="A1357" s="15"/>
      <c r="B1357" s="257"/>
      <c r="C1357" s="258"/>
      <c r="D1357" s="237" t="s">
        <v>272</v>
      </c>
      <c r="E1357" s="259" t="s">
        <v>19</v>
      </c>
      <c r="F1357" s="260" t="s">
        <v>278</v>
      </c>
      <c r="G1357" s="258"/>
      <c r="H1357" s="261">
        <v>34.82</v>
      </c>
      <c r="I1357" s="262"/>
      <c r="J1357" s="258"/>
      <c r="K1357" s="258"/>
      <c r="L1357" s="263"/>
      <c r="M1357" s="264"/>
      <c r="N1357" s="265"/>
      <c r="O1357" s="265"/>
      <c r="P1357" s="265"/>
      <c r="Q1357" s="265"/>
      <c r="R1357" s="265"/>
      <c r="S1357" s="265"/>
      <c r="T1357" s="266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T1357" s="267" t="s">
        <v>272</v>
      </c>
      <c r="AU1357" s="267" t="s">
        <v>84</v>
      </c>
      <c r="AV1357" s="15" t="s">
        <v>268</v>
      </c>
      <c r="AW1357" s="15" t="s">
        <v>34</v>
      </c>
      <c r="AX1357" s="15" t="s">
        <v>82</v>
      </c>
      <c r="AY1357" s="267" t="s">
        <v>262</v>
      </c>
    </row>
    <row r="1358" s="14" customFormat="1">
      <c r="A1358" s="14"/>
      <c r="B1358" s="246"/>
      <c r="C1358" s="247"/>
      <c r="D1358" s="237" t="s">
        <v>272</v>
      </c>
      <c r="E1358" s="247"/>
      <c r="F1358" s="249" t="s">
        <v>1303</v>
      </c>
      <c r="G1358" s="247"/>
      <c r="H1358" s="250">
        <v>36.561</v>
      </c>
      <c r="I1358" s="251"/>
      <c r="J1358" s="247"/>
      <c r="K1358" s="247"/>
      <c r="L1358" s="252"/>
      <c r="M1358" s="253"/>
      <c r="N1358" s="254"/>
      <c r="O1358" s="254"/>
      <c r="P1358" s="254"/>
      <c r="Q1358" s="254"/>
      <c r="R1358" s="254"/>
      <c r="S1358" s="254"/>
      <c r="T1358" s="255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56" t="s">
        <v>272</v>
      </c>
      <c r="AU1358" s="256" t="s">
        <v>84</v>
      </c>
      <c r="AV1358" s="14" t="s">
        <v>84</v>
      </c>
      <c r="AW1358" s="14" t="s">
        <v>4</v>
      </c>
      <c r="AX1358" s="14" t="s">
        <v>82</v>
      </c>
      <c r="AY1358" s="256" t="s">
        <v>262</v>
      </c>
    </row>
    <row r="1359" s="2" customFormat="1" ht="24.15" customHeight="1">
      <c r="A1359" s="40"/>
      <c r="B1359" s="41"/>
      <c r="C1359" s="217" t="s">
        <v>1304</v>
      </c>
      <c r="D1359" s="217" t="s">
        <v>264</v>
      </c>
      <c r="E1359" s="218" t="s">
        <v>1305</v>
      </c>
      <c r="F1359" s="219" t="s">
        <v>1306</v>
      </c>
      <c r="G1359" s="220" t="s">
        <v>116</v>
      </c>
      <c r="H1359" s="221">
        <v>103.49</v>
      </c>
      <c r="I1359" s="222"/>
      <c r="J1359" s="223">
        <f>ROUND(I1359*H1359,2)</f>
        <v>0</v>
      </c>
      <c r="K1359" s="219" t="s">
        <v>267</v>
      </c>
      <c r="L1359" s="46"/>
      <c r="M1359" s="224" t="s">
        <v>19</v>
      </c>
      <c r="N1359" s="225" t="s">
        <v>46</v>
      </c>
      <c r="O1359" s="86"/>
      <c r="P1359" s="226">
        <f>O1359*H1359</f>
        <v>0</v>
      </c>
      <c r="Q1359" s="226">
        <v>0</v>
      </c>
      <c r="R1359" s="226">
        <f>Q1359*H1359</f>
        <v>0</v>
      </c>
      <c r="S1359" s="226">
        <v>0.01721</v>
      </c>
      <c r="T1359" s="227">
        <f>S1359*H1359</f>
        <v>1.7810628999999998</v>
      </c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R1359" s="228" t="s">
        <v>367</v>
      </c>
      <c r="AT1359" s="228" t="s">
        <v>264</v>
      </c>
      <c r="AU1359" s="228" t="s">
        <v>84</v>
      </c>
      <c r="AY1359" s="19" t="s">
        <v>262</v>
      </c>
      <c r="BE1359" s="229">
        <f>IF(N1359="základní",J1359,0)</f>
        <v>0</v>
      </c>
      <c r="BF1359" s="229">
        <f>IF(N1359="snížená",J1359,0)</f>
        <v>0</v>
      </c>
      <c r="BG1359" s="229">
        <f>IF(N1359="zákl. přenesená",J1359,0)</f>
        <v>0</v>
      </c>
      <c r="BH1359" s="229">
        <f>IF(N1359="sníž. přenesená",J1359,0)</f>
        <v>0</v>
      </c>
      <c r="BI1359" s="229">
        <f>IF(N1359="nulová",J1359,0)</f>
        <v>0</v>
      </c>
      <c r="BJ1359" s="19" t="s">
        <v>82</v>
      </c>
      <c r="BK1359" s="229">
        <f>ROUND(I1359*H1359,2)</f>
        <v>0</v>
      </c>
      <c r="BL1359" s="19" t="s">
        <v>367</v>
      </c>
      <c r="BM1359" s="228" t="s">
        <v>1307</v>
      </c>
    </row>
    <row r="1360" s="2" customFormat="1">
      <c r="A1360" s="40"/>
      <c r="B1360" s="41"/>
      <c r="C1360" s="42"/>
      <c r="D1360" s="230" t="s">
        <v>270</v>
      </c>
      <c r="E1360" s="42"/>
      <c r="F1360" s="231" t="s">
        <v>1308</v>
      </c>
      <c r="G1360" s="42"/>
      <c r="H1360" s="42"/>
      <c r="I1360" s="232"/>
      <c r="J1360" s="42"/>
      <c r="K1360" s="42"/>
      <c r="L1360" s="46"/>
      <c r="M1360" s="233"/>
      <c r="N1360" s="234"/>
      <c r="O1360" s="86"/>
      <c r="P1360" s="86"/>
      <c r="Q1360" s="86"/>
      <c r="R1360" s="86"/>
      <c r="S1360" s="86"/>
      <c r="T1360" s="87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T1360" s="19" t="s">
        <v>270</v>
      </c>
      <c r="AU1360" s="19" t="s">
        <v>84</v>
      </c>
    </row>
    <row r="1361" s="13" customFormat="1">
      <c r="A1361" s="13"/>
      <c r="B1361" s="235"/>
      <c r="C1361" s="236"/>
      <c r="D1361" s="237" t="s">
        <v>272</v>
      </c>
      <c r="E1361" s="238" t="s">
        <v>19</v>
      </c>
      <c r="F1361" s="239" t="s">
        <v>273</v>
      </c>
      <c r="G1361" s="236"/>
      <c r="H1361" s="238" t="s">
        <v>19</v>
      </c>
      <c r="I1361" s="240"/>
      <c r="J1361" s="236"/>
      <c r="K1361" s="236"/>
      <c r="L1361" s="241"/>
      <c r="M1361" s="242"/>
      <c r="N1361" s="243"/>
      <c r="O1361" s="243"/>
      <c r="P1361" s="243"/>
      <c r="Q1361" s="243"/>
      <c r="R1361" s="243"/>
      <c r="S1361" s="243"/>
      <c r="T1361" s="244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45" t="s">
        <v>272</v>
      </c>
      <c r="AU1361" s="245" t="s">
        <v>84</v>
      </c>
      <c r="AV1361" s="13" t="s">
        <v>82</v>
      </c>
      <c r="AW1361" s="13" t="s">
        <v>34</v>
      </c>
      <c r="AX1361" s="13" t="s">
        <v>75</v>
      </c>
      <c r="AY1361" s="245" t="s">
        <v>262</v>
      </c>
    </row>
    <row r="1362" s="13" customFormat="1">
      <c r="A1362" s="13"/>
      <c r="B1362" s="235"/>
      <c r="C1362" s="236"/>
      <c r="D1362" s="237" t="s">
        <v>272</v>
      </c>
      <c r="E1362" s="238" t="s">
        <v>19</v>
      </c>
      <c r="F1362" s="239" t="s">
        <v>1309</v>
      </c>
      <c r="G1362" s="236"/>
      <c r="H1362" s="238" t="s">
        <v>19</v>
      </c>
      <c r="I1362" s="240"/>
      <c r="J1362" s="236"/>
      <c r="K1362" s="236"/>
      <c r="L1362" s="241"/>
      <c r="M1362" s="242"/>
      <c r="N1362" s="243"/>
      <c r="O1362" s="243"/>
      <c r="P1362" s="243"/>
      <c r="Q1362" s="243"/>
      <c r="R1362" s="243"/>
      <c r="S1362" s="243"/>
      <c r="T1362" s="244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T1362" s="245" t="s">
        <v>272</v>
      </c>
      <c r="AU1362" s="245" t="s">
        <v>84</v>
      </c>
      <c r="AV1362" s="13" t="s">
        <v>82</v>
      </c>
      <c r="AW1362" s="13" t="s">
        <v>34</v>
      </c>
      <c r="AX1362" s="13" t="s">
        <v>75</v>
      </c>
      <c r="AY1362" s="245" t="s">
        <v>262</v>
      </c>
    </row>
    <row r="1363" s="13" customFormat="1">
      <c r="A1363" s="13"/>
      <c r="B1363" s="235"/>
      <c r="C1363" s="236"/>
      <c r="D1363" s="237" t="s">
        <v>272</v>
      </c>
      <c r="E1363" s="238" t="s">
        <v>19</v>
      </c>
      <c r="F1363" s="239" t="s">
        <v>892</v>
      </c>
      <c r="G1363" s="236"/>
      <c r="H1363" s="238" t="s">
        <v>19</v>
      </c>
      <c r="I1363" s="240"/>
      <c r="J1363" s="236"/>
      <c r="K1363" s="236"/>
      <c r="L1363" s="241"/>
      <c r="M1363" s="242"/>
      <c r="N1363" s="243"/>
      <c r="O1363" s="243"/>
      <c r="P1363" s="243"/>
      <c r="Q1363" s="243"/>
      <c r="R1363" s="243"/>
      <c r="S1363" s="243"/>
      <c r="T1363" s="244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T1363" s="245" t="s">
        <v>272</v>
      </c>
      <c r="AU1363" s="245" t="s">
        <v>84</v>
      </c>
      <c r="AV1363" s="13" t="s">
        <v>82</v>
      </c>
      <c r="AW1363" s="13" t="s">
        <v>34</v>
      </c>
      <c r="AX1363" s="13" t="s">
        <v>75</v>
      </c>
      <c r="AY1363" s="245" t="s">
        <v>262</v>
      </c>
    </row>
    <row r="1364" s="13" customFormat="1">
      <c r="A1364" s="13"/>
      <c r="B1364" s="235"/>
      <c r="C1364" s="236"/>
      <c r="D1364" s="237" t="s">
        <v>272</v>
      </c>
      <c r="E1364" s="238" t="s">
        <v>19</v>
      </c>
      <c r="F1364" s="239" t="s">
        <v>1310</v>
      </c>
      <c r="G1364" s="236"/>
      <c r="H1364" s="238" t="s">
        <v>19</v>
      </c>
      <c r="I1364" s="240"/>
      <c r="J1364" s="236"/>
      <c r="K1364" s="236"/>
      <c r="L1364" s="241"/>
      <c r="M1364" s="242"/>
      <c r="N1364" s="243"/>
      <c r="O1364" s="243"/>
      <c r="P1364" s="243"/>
      <c r="Q1364" s="243"/>
      <c r="R1364" s="243"/>
      <c r="S1364" s="243"/>
      <c r="T1364" s="244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T1364" s="245" t="s">
        <v>272</v>
      </c>
      <c r="AU1364" s="245" t="s">
        <v>84</v>
      </c>
      <c r="AV1364" s="13" t="s">
        <v>82</v>
      </c>
      <c r="AW1364" s="13" t="s">
        <v>34</v>
      </c>
      <c r="AX1364" s="13" t="s">
        <v>75</v>
      </c>
      <c r="AY1364" s="245" t="s">
        <v>262</v>
      </c>
    </row>
    <row r="1365" s="14" customFormat="1">
      <c r="A1365" s="14"/>
      <c r="B1365" s="246"/>
      <c r="C1365" s="247"/>
      <c r="D1365" s="237" t="s">
        <v>272</v>
      </c>
      <c r="E1365" s="248" t="s">
        <v>19</v>
      </c>
      <c r="F1365" s="249" t="s">
        <v>867</v>
      </c>
      <c r="G1365" s="247"/>
      <c r="H1365" s="250">
        <v>4.7300000000000004</v>
      </c>
      <c r="I1365" s="251"/>
      <c r="J1365" s="247"/>
      <c r="K1365" s="247"/>
      <c r="L1365" s="252"/>
      <c r="M1365" s="253"/>
      <c r="N1365" s="254"/>
      <c r="O1365" s="254"/>
      <c r="P1365" s="254"/>
      <c r="Q1365" s="254"/>
      <c r="R1365" s="254"/>
      <c r="S1365" s="254"/>
      <c r="T1365" s="255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T1365" s="256" t="s">
        <v>272</v>
      </c>
      <c r="AU1365" s="256" t="s">
        <v>84</v>
      </c>
      <c r="AV1365" s="14" t="s">
        <v>84</v>
      </c>
      <c r="AW1365" s="14" t="s">
        <v>34</v>
      </c>
      <c r="AX1365" s="14" t="s">
        <v>75</v>
      </c>
      <c r="AY1365" s="256" t="s">
        <v>262</v>
      </c>
    </row>
    <row r="1366" s="14" customFormat="1">
      <c r="A1366" s="14"/>
      <c r="B1366" s="246"/>
      <c r="C1366" s="247"/>
      <c r="D1366" s="237" t="s">
        <v>272</v>
      </c>
      <c r="E1366" s="248" t="s">
        <v>19</v>
      </c>
      <c r="F1366" s="249" t="s">
        <v>1311</v>
      </c>
      <c r="G1366" s="247"/>
      <c r="H1366" s="250">
        <v>5.1699999999999999</v>
      </c>
      <c r="I1366" s="251"/>
      <c r="J1366" s="247"/>
      <c r="K1366" s="247"/>
      <c r="L1366" s="252"/>
      <c r="M1366" s="253"/>
      <c r="N1366" s="254"/>
      <c r="O1366" s="254"/>
      <c r="P1366" s="254"/>
      <c r="Q1366" s="254"/>
      <c r="R1366" s="254"/>
      <c r="S1366" s="254"/>
      <c r="T1366" s="255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56" t="s">
        <v>272</v>
      </c>
      <c r="AU1366" s="256" t="s">
        <v>84</v>
      </c>
      <c r="AV1366" s="14" t="s">
        <v>84</v>
      </c>
      <c r="AW1366" s="14" t="s">
        <v>34</v>
      </c>
      <c r="AX1366" s="14" t="s">
        <v>75</v>
      </c>
      <c r="AY1366" s="256" t="s">
        <v>262</v>
      </c>
    </row>
    <row r="1367" s="14" customFormat="1">
      <c r="A1367" s="14"/>
      <c r="B1367" s="246"/>
      <c r="C1367" s="247"/>
      <c r="D1367" s="237" t="s">
        <v>272</v>
      </c>
      <c r="E1367" s="248" t="s">
        <v>19</v>
      </c>
      <c r="F1367" s="249" t="s">
        <v>1312</v>
      </c>
      <c r="G1367" s="247"/>
      <c r="H1367" s="250">
        <v>61.020000000000003</v>
      </c>
      <c r="I1367" s="251"/>
      <c r="J1367" s="247"/>
      <c r="K1367" s="247"/>
      <c r="L1367" s="252"/>
      <c r="M1367" s="253"/>
      <c r="N1367" s="254"/>
      <c r="O1367" s="254"/>
      <c r="P1367" s="254"/>
      <c r="Q1367" s="254"/>
      <c r="R1367" s="254"/>
      <c r="S1367" s="254"/>
      <c r="T1367" s="255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T1367" s="256" t="s">
        <v>272</v>
      </c>
      <c r="AU1367" s="256" t="s">
        <v>84</v>
      </c>
      <c r="AV1367" s="14" t="s">
        <v>84</v>
      </c>
      <c r="AW1367" s="14" t="s">
        <v>34</v>
      </c>
      <c r="AX1367" s="14" t="s">
        <v>75</v>
      </c>
      <c r="AY1367" s="256" t="s">
        <v>262</v>
      </c>
    </row>
    <row r="1368" s="14" customFormat="1">
      <c r="A1368" s="14"/>
      <c r="B1368" s="246"/>
      <c r="C1368" s="247"/>
      <c r="D1368" s="237" t="s">
        <v>272</v>
      </c>
      <c r="E1368" s="248" t="s">
        <v>19</v>
      </c>
      <c r="F1368" s="249" t="s">
        <v>1313</v>
      </c>
      <c r="G1368" s="247"/>
      <c r="H1368" s="250">
        <v>1.1200000000000001</v>
      </c>
      <c r="I1368" s="251"/>
      <c r="J1368" s="247"/>
      <c r="K1368" s="247"/>
      <c r="L1368" s="252"/>
      <c r="M1368" s="253"/>
      <c r="N1368" s="254"/>
      <c r="O1368" s="254"/>
      <c r="P1368" s="254"/>
      <c r="Q1368" s="254"/>
      <c r="R1368" s="254"/>
      <c r="S1368" s="254"/>
      <c r="T1368" s="255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T1368" s="256" t="s">
        <v>272</v>
      </c>
      <c r="AU1368" s="256" t="s">
        <v>84</v>
      </c>
      <c r="AV1368" s="14" t="s">
        <v>84</v>
      </c>
      <c r="AW1368" s="14" t="s">
        <v>34</v>
      </c>
      <c r="AX1368" s="14" t="s">
        <v>75</v>
      </c>
      <c r="AY1368" s="256" t="s">
        <v>262</v>
      </c>
    </row>
    <row r="1369" s="14" customFormat="1">
      <c r="A1369" s="14"/>
      <c r="B1369" s="246"/>
      <c r="C1369" s="247"/>
      <c r="D1369" s="237" t="s">
        <v>272</v>
      </c>
      <c r="E1369" s="248" t="s">
        <v>19</v>
      </c>
      <c r="F1369" s="249" t="s">
        <v>1314</v>
      </c>
      <c r="G1369" s="247"/>
      <c r="H1369" s="250">
        <v>1.04</v>
      </c>
      <c r="I1369" s="251"/>
      <c r="J1369" s="247"/>
      <c r="K1369" s="247"/>
      <c r="L1369" s="252"/>
      <c r="M1369" s="253"/>
      <c r="N1369" s="254"/>
      <c r="O1369" s="254"/>
      <c r="P1369" s="254"/>
      <c r="Q1369" s="254"/>
      <c r="R1369" s="254"/>
      <c r="S1369" s="254"/>
      <c r="T1369" s="255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T1369" s="256" t="s">
        <v>272</v>
      </c>
      <c r="AU1369" s="256" t="s">
        <v>84</v>
      </c>
      <c r="AV1369" s="14" t="s">
        <v>84</v>
      </c>
      <c r="AW1369" s="14" t="s">
        <v>34</v>
      </c>
      <c r="AX1369" s="14" t="s">
        <v>75</v>
      </c>
      <c r="AY1369" s="256" t="s">
        <v>262</v>
      </c>
    </row>
    <row r="1370" s="14" customFormat="1">
      <c r="A1370" s="14"/>
      <c r="B1370" s="246"/>
      <c r="C1370" s="247"/>
      <c r="D1370" s="237" t="s">
        <v>272</v>
      </c>
      <c r="E1370" s="248" t="s">
        <v>19</v>
      </c>
      <c r="F1370" s="249" t="s">
        <v>1315</v>
      </c>
      <c r="G1370" s="247"/>
      <c r="H1370" s="250">
        <v>1.04</v>
      </c>
      <c r="I1370" s="251"/>
      <c r="J1370" s="247"/>
      <c r="K1370" s="247"/>
      <c r="L1370" s="252"/>
      <c r="M1370" s="253"/>
      <c r="N1370" s="254"/>
      <c r="O1370" s="254"/>
      <c r="P1370" s="254"/>
      <c r="Q1370" s="254"/>
      <c r="R1370" s="254"/>
      <c r="S1370" s="254"/>
      <c r="T1370" s="255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T1370" s="256" t="s">
        <v>272</v>
      </c>
      <c r="AU1370" s="256" t="s">
        <v>84</v>
      </c>
      <c r="AV1370" s="14" t="s">
        <v>84</v>
      </c>
      <c r="AW1370" s="14" t="s">
        <v>34</v>
      </c>
      <c r="AX1370" s="14" t="s">
        <v>75</v>
      </c>
      <c r="AY1370" s="256" t="s">
        <v>262</v>
      </c>
    </row>
    <row r="1371" s="14" customFormat="1">
      <c r="A1371" s="14"/>
      <c r="B1371" s="246"/>
      <c r="C1371" s="247"/>
      <c r="D1371" s="237" t="s">
        <v>272</v>
      </c>
      <c r="E1371" s="248" t="s">
        <v>19</v>
      </c>
      <c r="F1371" s="249" t="s">
        <v>1316</v>
      </c>
      <c r="G1371" s="247"/>
      <c r="H1371" s="250">
        <v>1.1200000000000001</v>
      </c>
      <c r="I1371" s="251"/>
      <c r="J1371" s="247"/>
      <c r="K1371" s="247"/>
      <c r="L1371" s="252"/>
      <c r="M1371" s="253"/>
      <c r="N1371" s="254"/>
      <c r="O1371" s="254"/>
      <c r="P1371" s="254"/>
      <c r="Q1371" s="254"/>
      <c r="R1371" s="254"/>
      <c r="S1371" s="254"/>
      <c r="T1371" s="255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T1371" s="256" t="s">
        <v>272</v>
      </c>
      <c r="AU1371" s="256" t="s">
        <v>84</v>
      </c>
      <c r="AV1371" s="14" t="s">
        <v>84</v>
      </c>
      <c r="AW1371" s="14" t="s">
        <v>34</v>
      </c>
      <c r="AX1371" s="14" t="s">
        <v>75</v>
      </c>
      <c r="AY1371" s="256" t="s">
        <v>262</v>
      </c>
    </row>
    <row r="1372" s="14" customFormat="1">
      <c r="A1372" s="14"/>
      <c r="B1372" s="246"/>
      <c r="C1372" s="247"/>
      <c r="D1372" s="237" t="s">
        <v>272</v>
      </c>
      <c r="E1372" s="248" t="s">
        <v>19</v>
      </c>
      <c r="F1372" s="249" t="s">
        <v>1317</v>
      </c>
      <c r="G1372" s="247"/>
      <c r="H1372" s="250">
        <v>19.670000000000002</v>
      </c>
      <c r="I1372" s="251"/>
      <c r="J1372" s="247"/>
      <c r="K1372" s="247"/>
      <c r="L1372" s="252"/>
      <c r="M1372" s="253"/>
      <c r="N1372" s="254"/>
      <c r="O1372" s="254"/>
      <c r="P1372" s="254"/>
      <c r="Q1372" s="254"/>
      <c r="R1372" s="254"/>
      <c r="S1372" s="254"/>
      <c r="T1372" s="255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T1372" s="256" t="s">
        <v>272</v>
      </c>
      <c r="AU1372" s="256" t="s">
        <v>84</v>
      </c>
      <c r="AV1372" s="14" t="s">
        <v>84</v>
      </c>
      <c r="AW1372" s="14" t="s">
        <v>34</v>
      </c>
      <c r="AX1372" s="14" t="s">
        <v>75</v>
      </c>
      <c r="AY1372" s="256" t="s">
        <v>262</v>
      </c>
    </row>
    <row r="1373" s="14" customFormat="1">
      <c r="A1373" s="14"/>
      <c r="B1373" s="246"/>
      <c r="C1373" s="247"/>
      <c r="D1373" s="237" t="s">
        <v>272</v>
      </c>
      <c r="E1373" s="248" t="s">
        <v>19</v>
      </c>
      <c r="F1373" s="249" t="s">
        <v>1318</v>
      </c>
      <c r="G1373" s="247"/>
      <c r="H1373" s="250">
        <v>8.5800000000000001</v>
      </c>
      <c r="I1373" s="251"/>
      <c r="J1373" s="247"/>
      <c r="K1373" s="247"/>
      <c r="L1373" s="252"/>
      <c r="M1373" s="253"/>
      <c r="N1373" s="254"/>
      <c r="O1373" s="254"/>
      <c r="P1373" s="254"/>
      <c r="Q1373" s="254"/>
      <c r="R1373" s="254"/>
      <c r="S1373" s="254"/>
      <c r="T1373" s="255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T1373" s="256" t="s">
        <v>272</v>
      </c>
      <c r="AU1373" s="256" t="s">
        <v>84</v>
      </c>
      <c r="AV1373" s="14" t="s">
        <v>84</v>
      </c>
      <c r="AW1373" s="14" t="s">
        <v>34</v>
      </c>
      <c r="AX1373" s="14" t="s">
        <v>75</v>
      </c>
      <c r="AY1373" s="256" t="s">
        <v>262</v>
      </c>
    </row>
    <row r="1374" s="15" customFormat="1">
      <c r="A1374" s="15"/>
      <c r="B1374" s="257"/>
      <c r="C1374" s="258"/>
      <c r="D1374" s="237" t="s">
        <v>272</v>
      </c>
      <c r="E1374" s="259" t="s">
        <v>19</v>
      </c>
      <c r="F1374" s="260" t="s">
        <v>278</v>
      </c>
      <c r="G1374" s="258"/>
      <c r="H1374" s="261">
        <v>103.49</v>
      </c>
      <c r="I1374" s="262"/>
      <c r="J1374" s="258"/>
      <c r="K1374" s="258"/>
      <c r="L1374" s="263"/>
      <c r="M1374" s="264"/>
      <c r="N1374" s="265"/>
      <c r="O1374" s="265"/>
      <c r="P1374" s="265"/>
      <c r="Q1374" s="265"/>
      <c r="R1374" s="265"/>
      <c r="S1374" s="265"/>
      <c r="T1374" s="266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T1374" s="267" t="s">
        <v>272</v>
      </c>
      <c r="AU1374" s="267" t="s">
        <v>84</v>
      </c>
      <c r="AV1374" s="15" t="s">
        <v>268</v>
      </c>
      <c r="AW1374" s="15" t="s">
        <v>34</v>
      </c>
      <c r="AX1374" s="15" t="s">
        <v>82</v>
      </c>
      <c r="AY1374" s="267" t="s">
        <v>262</v>
      </c>
    </row>
    <row r="1375" s="2" customFormat="1" ht="24.15" customHeight="1">
      <c r="A1375" s="40"/>
      <c r="B1375" s="41"/>
      <c r="C1375" s="217" t="s">
        <v>1319</v>
      </c>
      <c r="D1375" s="217" t="s">
        <v>264</v>
      </c>
      <c r="E1375" s="218" t="s">
        <v>1320</v>
      </c>
      <c r="F1375" s="219" t="s">
        <v>1321</v>
      </c>
      <c r="G1375" s="220" t="s">
        <v>1079</v>
      </c>
      <c r="H1375" s="289"/>
      <c r="I1375" s="222"/>
      <c r="J1375" s="223">
        <f>ROUND(I1375*H1375,2)</f>
        <v>0</v>
      </c>
      <c r="K1375" s="219" t="s">
        <v>267</v>
      </c>
      <c r="L1375" s="46"/>
      <c r="M1375" s="224" t="s">
        <v>19</v>
      </c>
      <c r="N1375" s="225" t="s">
        <v>46</v>
      </c>
      <c r="O1375" s="86"/>
      <c r="P1375" s="226">
        <f>O1375*H1375</f>
        <v>0</v>
      </c>
      <c r="Q1375" s="226">
        <v>0</v>
      </c>
      <c r="R1375" s="226">
        <f>Q1375*H1375</f>
        <v>0</v>
      </c>
      <c r="S1375" s="226">
        <v>0</v>
      </c>
      <c r="T1375" s="227">
        <f>S1375*H1375</f>
        <v>0</v>
      </c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R1375" s="228" t="s">
        <v>367</v>
      </c>
      <c r="AT1375" s="228" t="s">
        <v>264</v>
      </c>
      <c r="AU1375" s="228" t="s">
        <v>84</v>
      </c>
      <c r="AY1375" s="19" t="s">
        <v>262</v>
      </c>
      <c r="BE1375" s="229">
        <f>IF(N1375="základní",J1375,0)</f>
        <v>0</v>
      </c>
      <c r="BF1375" s="229">
        <f>IF(N1375="snížená",J1375,0)</f>
        <v>0</v>
      </c>
      <c r="BG1375" s="229">
        <f>IF(N1375="zákl. přenesená",J1375,0)</f>
        <v>0</v>
      </c>
      <c r="BH1375" s="229">
        <f>IF(N1375="sníž. přenesená",J1375,0)</f>
        <v>0</v>
      </c>
      <c r="BI1375" s="229">
        <f>IF(N1375="nulová",J1375,0)</f>
        <v>0</v>
      </c>
      <c r="BJ1375" s="19" t="s">
        <v>82</v>
      </c>
      <c r="BK1375" s="229">
        <f>ROUND(I1375*H1375,2)</f>
        <v>0</v>
      </c>
      <c r="BL1375" s="19" t="s">
        <v>367</v>
      </c>
      <c r="BM1375" s="228" t="s">
        <v>1322</v>
      </c>
    </row>
    <row r="1376" s="2" customFormat="1">
      <c r="A1376" s="40"/>
      <c r="B1376" s="41"/>
      <c r="C1376" s="42"/>
      <c r="D1376" s="230" t="s">
        <v>270</v>
      </c>
      <c r="E1376" s="42"/>
      <c r="F1376" s="231" t="s">
        <v>1323</v>
      </c>
      <c r="G1376" s="42"/>
      <c r="H1376" s="42"/>
      <c r="I1376" s="232"/>
      <c r="J1376" s="42"/>
      <c r="K1376" s="42"/>
      <c r="L1376" s="46"/>
      <c r="M1376" s="233"/>
      <c r="N1376" s="234"/>
      <c r="O1376" s="86"/>
      <c r="P1376" s="86"/>
      <c r="Q1376" s="86"/>
      <c r="R1376" s="86"/>
      <c r="S1376" s="86"/>
      <c r="T1376" s="87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T1376" s="19" t="s">
        <v>270</v>
      </c>
      <c r="AU1376" s="19" t="s">
        <v>84</v>
      </c>
    </row>
    <row r="1377" s="12" customFormat="1" ht="22.8" customHeight="1">
      <c r="A1377" s="12"/>
      <c r="B1377" s="201"/>
      <c r="C1377" s="202"/>
      <c r="D1377" s="203" t="s">
        <v>74</v>
      </c>
      <c r="E1377" s="215" t="s">
        <v>1324</v>
      </c>
      <c r="F1377" s="215" t="s">
        <v>1325</v>
      </c>
      <c r="G1377" s="202"/>
      <c r="H1377" s="202"/>
      <c r="I1377" s="205"/>
      <c r="J1377" s="216">
        <f>BK1377</f>
        <v>0</v>
      </c>
      <c r="K1377" s="202"/>
      <c r="L1377" s="207"/>
      <c r="M1377" s="208"/>
      <c r="N1377" s="209"/>
      <c r="O1377" s="209"/>
      <c r="P1377" s="210">
        <f>SUM(P1378:P1505)</f>
        <v>0</v>
      </c>
      <c r="Q1377" s="209"/>
      <c r="R1377" s="210">
        <f>SUM(R1378:R1505)</f>
        <v>0.27849200000000002</v>
      </c>
      <c r="S1377" s="209"/>
      <c r="T1377" s="211">
        <f>SUM(T1378:T1505)</f>
        <v>0.19345461999999997</v>
      </c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R1377" s="212" t="s">
        <v>84</v>
      </c>
      <c r="AT1377" s="213" t="s">
        <v>74</v>
      </c>
      <c r="AU1377" s="213" t="s">
        <v>82</v>
      </c>
      <c r="AY1377" s="212" t="s">
        <v>262</v>
      </c>
      <c r="BK1377" s="214">
        <f>SUM(BK1378:BK1505)</f>
        <v>0</v>
      </c>
    </row>
    <row r="1378" s="2" customFormat="1" ht="16.5" customHeight="1">
      <c r="A1378" s="40"/>
      <c r="B1378" s="41"/>
      <c r="C1378" s="217" t="s">
        <v>1326</v>
      </c>
      <c r="D1378" s="217" t="s">
        <v>264</v>
      </c>
      <c r="E1378" s="218" t="s">
        <v>1327</v>
      </c>
      <c r="F1378" s="219" t="s">
        <v>1328</v>
      </c>
      <c r="G1378" s="220" t="s">
        <v>116</v>
      </c>
      <c r="H1378" s="221">
        <v>0.42299999999999999</v>
      </c>
      <c r="I1378" s="222"/>
      <c r="J1378" s="223">
        <f>ROUND(I1378*H1378,2)</f>
        <v>0</v>
      </c>
      <c r="K1378" s="219" t="s">
        <v>267</v>
      </c>
      <c r="L1378" s="46"/>
      <c r="M1378" s="224" t="s">
        <v>19</v>
      </c>
      <c r="N1378" s="225" t="s">
        <v>46</v>
      </c>
      <c r="O1378" s="86"/>
      <c r="P1378" s="226">
        <f>O1378*H1378</f>
        <v>0</v>
      </c>
      <c r="Q1378" s="226">
        <v>0</v>
      </c>
      <c r="R1378" s="226">
        <f>Q1378*H1378</f>
        <v>0</v>
      </c>
      <c r="S1378" s="226">
        <v>0.00594</v>
      </c>
      <c r="T1378" s="227">
        <f>S1378*H1378</f>
        <v>0.0025126199999999997</v>
      </c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R1378" s="228" t="s">
        <v>367</v>
      </c>
      <c r="AT1378" s="228" t="s">
        <v>264</v>
      </c>
      <c r="AU1378" s="228" t="s">
        <v>84</v>
      </c>
      <c r="AY1378" s="19" t="s">
        <v>262</v>
      </c>
      <c r="BE1378" s="229">
        <f>IF(N1378="základní",J1378,0)</f>
        <v>0</v>
      </c>
      <c r="BF1378" s="229">
        <f>IF(N1378="snížená",J1378,0)</f>
        <v>0</v>
      </c>
      <c r="BG1378" s="229">
        <f>IF(N1378="zákl. přenesená",J1378,0)</f>
        <v>0</v>
      </c>
      <c r="BH1378" s="229">
        <f>IF(N1378="sníž. přenesená",J1378,0)</f>
        <v>0</v>
      </c>
      <c r="BI1378" s="229">
        <f>IF(N1378="nulová",J1378,0)</f>
        <v>0</v>
      </c>
      <c r="BJ1378" s="19" t="s">
        <v>82</v>
      </c>
      <c r="BK1378" s="229">
        <f>ROUND(I1378*H1378,2)</f>
        <v>0</v>
      </c>
      <c r="BL1378" s="19" t="s">
        <v>367</v>
      </c>
      <c r="BM1378" s="228" t="s">
        <v>1329</v>
      </c>
    </row>
    <row r="1379" s="2" customFormat="1">
      <c r="A1379" s="40"/>
      <c r="B1379" s="41"/>
      <c r="C1379" s="42"/>
      <c r="D1379" s="230" t="s">
        <v>270</v>
      </c>
      <c r="E1379" s="42"/>
      <c r="F1379" s="231" t="s">
        <v>1330</v>
      </c>
      <c r="G1379" s="42"/>
      <c r="H1379" s="42"/>
      <c r="I1379" s="232"/>
      <c r="J1379" s="42"/>
      <c r="K1379" s="42"/>
      <c r="L1379" s="46"/>
      <c r="M1379" s="233"/>
      <c r="N1379" s="234"/>
      <c r="O1379" s="86"/>
      <c r="P1379" s="86"/>
      <c r="Q1379" s="86"/>
      <c r="R1379" s="86"/>
      <c r="S1379" s="86"/>
      <c r="T1379" s="87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T1379" s="19" t="s">
        <v>270</v>
      </c>
      <c r="AU1379" s="19" t="s">
        <v>84</v>
      </c>
    </row>
    <row r="1380" s="13" customFormat="1">
      <c r="A1380" s="13"/>
      <c r="B1380" s="235"/>
      <c r="C1380" s="236"/>
      <c r="D1380" s="237" t="s">
        <v>272</v>
      </c>
      <c r="E1380" s="238" t="s">
        <v>19</v>
      </c>
      <c r="F1380" s="239" t="s">
        <v>1230</v>
      </c>
      <c r="G1380" s="236"/>
      <c r="H1380" s="238" t="s">
        <v>19</v>
      </c>
      <c r="I1380" s="240"/>
      <c r="J1380" s="236"/>
      <c r="K1380" s="236"/>
      <c r="L1380" s="241"/>
      <c r="M1380" s="242"/>
      <c r="N1380" s="243"/>
      <c r="O1380" s="243"/>
      <c r="P1380" s="243"/>
      <c r="Q1380" s="243"/>
      <c r="R1380" s="243"/>
      <c r="S1380" s="243"/>
      <c r="T1380" s="244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T1380" s="245" t="s">
        <v>272</v>
      </c>
      <c r="AU1380" s="245" t="s">
        <v>84</v>
      </c>
      <c r="AV1380" s="13" t="s">
        <v>82</v>
      </c>
      <c r="AW1380" s="13" t="s">
        <v>34</v>
      </c>
      <c r="AX1380" s="13" t="s">
        <v>75</v>
      </c>
      <c r="AY1380" s="245" t="s">
        <v>262</v>
      </c>
    </row>
    <row r="1381" s="14" customFormat="1">
      <c r="A1381" s="14"/>
      <c r="B1381" s="246"/>
      <c r="C1381" s="247"/>
      <c r="D1381" s="237" t="s">
        <v>272</v>
      </c>
      <c r="E1381" s="248" t="s">
        <v>19</v>
      </c>
      <c r="F1381" s="249" t="s">
        <v>1331</v>
      </c>
      <c r="G1381" s="247"/>
      <c r="H1381" s="250">
        <v>0.42299999999999999</v>
      </c>
      <c r="I1381" s="251"/>
      <c r="J1381" s="247"/>
      <c r="K1381" s="247"/>
      <c r="L1381" s="252"/>
      <c r="M1381" s="253"/>
      <c r="N1381" s="254"/>
      <c r="O1381" s="254"/>
      <c r="P1381" s="254"/>
      <c r="Q1381" s="254"/>
      <c r="R1381" s="254"/>
      <c r="S1381" s="254"/>
      <c r="T1381" s="255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T1381" s="256" t="s">
        <v>272</v>
      </c>
      <c r="AU1381" s="256" t="s">
        <v>84</v>
      </c>
      <c r="AV1381" s="14" t="s">
        <v>84</v>
      </c>
      <c r="AW1381" s="14" t="s">
        <v>34</v>
      </c>
      <c r="AX1381" s="14" t="s">
        <v>75</v>
      </c>
      <c r="AY1381" s="256" t="s">
        <v>262</v>
      </c>
    </row>
    <row r="1382" s="15" customFormat="1">
      <c r="A1382" s="15"/>
      <c r="B1382" s="257"/>
      <c r="C1382" s="258"/>
      <c r="D1382" s="237" t="s">
        <v>272</v>
      </c>
      <c r="E1382" s="259" t="s">
        <v>19</v>
      </c>
      <c r="F1382" s="260" t="s">
        <v>278</v>
      </c>
      <c r="G1382" s="258"/>
      <c r="H1382" s="261">
        <v>0.42299999999999999</v>
      </c>
      <c r="I1382" s="262"/>
      <c r="J1382" s="258"/>
      <c r="K1382" s="258"/>
      <c r="L1382" s="263"/>
      <c r="M1382" s="264"/>
      <c r="N1382" s="265"/>
      <c r="O1382" s="265"/>
      <c r="P1382" s="265"/>
      <c r="Q1382" s="265"/>
      <c r="R1382" s="265"/>
      <c r="S1382" s="265"/>
      <c r="T1382" s="266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T1382" s="267" t="s">
        <v>272</v>
      </c>
      <c r="AU1382" s="267" t="s">
        <v>84</v>
      </c>
      <c r="AV1382" s="15" t="s">
        <v>268</v>
      </c>
      <c r="AW1382" s="15" t="s">
        <v>34</v>
      </c>
      <c r="AX1382" s="15" t="s">
        <v>82</v>
      </c>
      <c r="AY1382" s="267" t="s">
        <v>262</v>
      </c>
    </row>
    <row r="1383" s="2" customFormat="1" ht="16.5" customHeight="1">
      <c r="A1383" s="40"/>
      <c r="B1383" s="41"/>
      <c r="C1383" s="217" t="s">
        <v>1332</v>
      </c>
      <c r="D1383" s="217" t="s">
        <v>264</v>
      </c>
      <c r="E1383" s="218" t="s">
        <v>1333</v>
      </c>
      <c r="F1383" s="219" t="s">
        <v>1334</v>
      </c>
      <c r="G1383" s="220" t="s">
        <v>130</v>
      </c>
      <c r="H1383" s="221">
        <v>21</v>
      </c>
      <c r="I1383" s="222"/>
      <c r="J1383" s="223">
        <f>ROUND(I1383*H1383,2)</f>
        <v>0</v>
      </c>
      <c r="K1383" s="219" t="s">
        <v>267</v>
      </c>
      <c r="L1383" s="46"/>
      <c r="M1383" s="224" t="s">
        <v>19</v>
      </c>
      <c r="N1383" s="225" t="s">
        <v>46</v>
      </c>
      <c r="O1383" s="86"/>
      <c r="P1383" s="226">
        <f>O1383*H1383</f>
        <v>0</v>
      </c>
      <c r="Q1383" s="226">
        <v>0</v>
      </c>
      <c r="R1383" s="226">
        <f>Q1383*H1383</f>
        <v>0</v>
      </c>
      <c r="S1383" s="226">
        <v>0.00167</v>
      </c>
      <c r="T1383" s="227">
        <f>S1383*H1383</f>
        <v>0.035070000000000004</v>
      </c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R1383" s="228" t="s">
        <v>367</v>
      </c>
      <c r="AT1383" s="228" t="s">
        <v>264</v>
      </c>
      <c r="AU1383" s="228" t="s">
        <v>84</v>
      </c>
      <c r="AY1383" s="19" t="s">
        <v>262</v>
      </c>
      <c r="BE1383" s="229">
        <f>IF(N1383="základní",J1383,0)</f>
        <v>0</v>
      </c>
      <c r="BF1383" s="229">
        <f>IF(N1383="snížená",J1383,0)</f>
        <v>0</v>
      </c>
      <c r="BG1383" s="229">
        <f>IF(N1383="zákl. přenesená",J1383,0)</f>
        <v>0</v>
      </c>
      <c r="BH1383" s="229">
        <f>IF(N1383="sníž. přenesená",J1383,0)</f>
        <v>0</v>
      </c>
      <c r="BI1383" s="229">
        <f>IF(N1383="nulová",J1383,0)</f>
        <v>0</v>
      </c>
      <c r="BJ1383" s="19" t="s">
        <v>82</v>
      </c>
      <c r="BK1383" s="229">
        <f>ROUND(I1383*H1383,2)</f>
        <v>0</v>
      </c>
      <c r="BL1383" s="19" t="s">
        <v>367</v>
      </c>
      <c r="BM1383" s="228" t="s">
        <v>1335</v>
      </c>
    </row>
    <row r="1384" s="2" customFormat="1">
      <c r="A1384" s="40"/>
      <c r="B1384" s="41"/>
      <c r="C1384" s="42"/>
      <c r="D1384" s="230" t="s">
        <v>270</v>
      </c>
      <c r="E1384" s="42"/>
      <c r="F1384" s="231" t="s">
        <v>1336</v>
      </c>
      <c r="G1384" s="42"/>
      <c r="H1384" s="42"/>
      <c r="I1384" s="232"/>
      <c r="J1384" s="42"/>
      <c r="K1384" s="42"/>
      <c r="L1384" s="46"/>
      <c r="M1384" s="233"/>
      <c r="N1384" s="234"/>
      <c r="O1384" s="86"/>
      <c r="P1384" s="86"/>
      <c r="Q1384" s="86"/>
      <c r="R1384" s="86"/>
      <c r="S1384" s="86"/>
      <c r="T1384" s="87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T1384" s="19" t="s">
        <v>270</v>
      </c>
      <c r="AU1384" s="19" t="s">
        <v>84</v>
      </c>
    </row>
    <row r="1385" s="2" customFormat="1" ht="16.5" customHeight="1">
      <c r="A1385" s="40"/>
      <c r="B1385" s="41"/>
      <c r="C1385" s="217" t="s">
        <v>1337</v>
      </c>
      <c r="D1385" s="217" t="s">
        <v>264</v>
      </c>
      <c r="E1385" s="218" t="s">
        <v>1338</v>
      </c>
      <c r="F1385" s="219" t="s">
        <v>1339</v>
      </c>
      <c r="G1385" s="220" t="s">
        <v>130</v>
      </c>
      <c r="H1385" s="221">
        <v>25.399999999999999</v>
      </c>
      <c r="I1385" s="222"/>
      <c r="J1385" s="223">
        <f>ROUND(I1385*H1385,2)</f>
        <v>0</v>
      </c>
      <c r="K1385" s="219" t="s">
        <v>267</v>
      </c>
      <c r="L1385" s="46"/>
      <c r="M1385" s="224" t="s">
        <v>19</v>
      </c>
      <c r="N1385" s="225" t="s">
        <v>46</v>
      </c>
      <c r="O1385" s="86"/>
      <c r="P1385" s="226">
        <f>O1385*H1385</f>
        <v>0</v>
      </c>
      <c r="Q1385" s="226">
        <v>0</v>
      </c>
      <c r="R1385" s="226">
        <f>Q1385*H1385</f>
        <v>0</v>
      </c>
      <c r="S1385" s="226">
        <v>0.0025999999999999999</v>
      </c>
      <c r="T1385" s="227">
        <f>S1385*H1385</f>
        <v>0.066039999999999988</v>
      </c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R1385" s="228" t="s">
        <v>367</v>
      </c>
      <c r="AT1385" s="228" t="s">
        <v>264</v>
      </c>
      <c r="AU1385" s="228" t="s">
        <v>84</v>
      </c>
      <c r="AY1385" s="19" t="s">
        <v>262</v>
      </c>
      <c r="BE1385" s="229">
        <f>IF(N1385="základní",J1385,0)</f>
        <v>0</v>
      </c>
      <c r="BF1385" s="229">
        <f>IF(N1385="snížená",J1385,0)</f>
        <v>0</v>
      </c>
      <c r="BG1385" s="229">
        <f>IF(N1385="zákl. přenesená",J1385,0)</f>
        <v>0</v>
      </c>
      <c r="BH1385" s="229">
        <f>IF(N1385="sníž. přenesená",J1385,0)</f>
        <v>0</v>
      </c>
      <c r="BI1385" s="229">
        <f>IF(N1385="nulová",J1385,0)</f>
        <v>0</v>
      </c>
      <c r="BJ1385" s="19" t="s">
        <v>82</v>
      </c>
      <c r="BK1385" s="229">
        <f>ROUND(I1385*H1385,2)</f>
        <v>0</v>
      </c>
      <c r="BL1385" s="19" t="s">
        <v>367</v>
      </c>
      <c r="BM1385" s="228" t="s">
        <v>1340</v>
      </c>
    </row>
    <row r="1386" s="2" customFormat="1">
      <c r="A1386" s="40"/>
      <c r="B1386" s="41"/>
      <c r="C1386" s="42"/>
      <c r="D1386" s="230" t="s">
        <v>270</v>
      </c>
      <c r="E1386" s="42"/>
      <c r="F1386" s="231" t="s">
        <v>1341</v>
      </c>
      <c r="G1386" s="42"/>
      <c r="H1386" s="42"/>
      <c r="I1386" s="232"/>
      <c r="J1386" s="42"/>
      <c r="K1386" s="42"/>
      <c r="L1386" s="46"/>
      <c r="M1386" s="233"/>
      <c r="N1386" s="234"/>
      <c r="O1386" s="86"/>
      <c r="P1386" s="86"/>
      <c r="Q1386" s="86"/>
      <c r="R1386" s="86"/>
      <c r="S1386" s="86"/>
      <c r="T1386" s="87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T1386" s="19" t="s">
        <v>270</v>
      </c>
      <c r="AU1386" s="19" t="s">
        <v>84</v>
      </c>
    </row>
    <row r="1387" s="13" customFormat="1">
      <c r="A1387" s="13"/>
      <c r="B1387" s="235"/>
      <c r="C1387" s="236"/>
      <c r="D1387" s="237" t="s">
        <v>272</v>
      </c>
      <c r="E1387" s="238" t="s">
        <v>19</v>
      </c>
      <c r="F1387" s="239" t="s">
        <v>942</v>
      </c>
      <c r="G1387" s="236"/>
      <c r="H1387" s="238" t="s">
        <v>19</v>
      </c>
      <c r="I1387" s="240"/>
      <c r="J1387" s="236"/>
      <c r="K1387" s="236"/>
      <c r="L1387" s="241"/>
      <c r="M1387" s="242"/>
      <c r="N1387" s="243"/>
      <c r="O1387" s="243"/>
      <c r="P1387" s="243"/>
      <c r="Q1387" s="243"/>
      <c r="R1387" s="243"/>
      <c r="S1387" s="243"/>
      <c r="T1387" s="244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T1387" s="245" t="s">
        <v>272</v>
      </c>
      <c r="AU1387" s="245" t="s">
        <v>84</v>
      </c>
      <c r="AV1387" s="13" t="s">
        <v>82</v>
      </c>
      <c r="AW1387" s="13" t="s">
        <v>34</v>
      </c>
      <c r="AX1387" s="13" t="s">
        <v>75</v>
      </c>
      <c r="AY1387" s="245" t="s">
        <v>262</v>
      </c>
    </row>
    <row r="1388" s="13" customFormat="1">
      <c r="A1388" s="13"/>
      <c r="B1388" s="235"/>
      <c r="C1388" s="236"/>
      <c r="D1388" s="237" t="s">
        <v>272</v>
      </c>
      <c r="E1388" s="238" t="s">
        <v>19</v>
      </c>
      <c r="F1388" s="239" t="s">
        <v>943</v>
      </c>
      <c r="G1388" s="236"/>
      <c r="H1388" s="238" t="s">
        <v>19</v>
      </c>
      <c r="I1388" s="240"/>
      <c r="J1388" s="236"/>
      <c r="K1388" s="236"/>
      <c r="L1388" s="241"/>
      <c r="M1388" s="242"/>
      <c r="N1388" s="243"/>
      <c r="O1388" s="243"/>
      <c r="P1388" s="243"/>
      <c r="Q1388" s="243"/>
      <c r="R1388" s="243"/>
      <c r="S1388" s="243"/>
      <c r="T1388" s="244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T1388" s="245" t="s">
        <v>272</v>
      </c>
      <c r="AU1388" s="245" t="s">
        <v>84</v>
      </c>
      <c r="AV1388" s="13" t="s">
        <v>82</v>
      </c>
      <c r="AW1388" s="13" t="s">
        <v>34</v>
      </c>
      <c r="AX1388" s="13" t="s">
        <v>75</v>
      </c>
      <c r="AY1388" s="245" t="s">
        <v>262</v>
      </c>
    </row>
    <row r="1389" s="14" customFormat="1">
      <c r="A1389" s="14"/>
      <c r="B1389" s="246"/>
      <c r="C1389" s="247"/>
      <c r="D1389" s="237" t="s">
        <v>272</v>
      </c>
      <c r="E1389" s="248" t="s">
        <v>19</v>
      </c>
      <c r="F1389" s="249" t="s">
        <v>1342</v>
      </c>
      <c r="G1389" s="247"/>
      <c r="H1389" s="250">
        <v>25.399999999999999</v>
      </c>
      <c r="I1389" s="251"/>
      <c r="J1389" s="247"/>
      <c r="K1389" s="247"/>
      <c r="L1389" s="252"/>
      <c r="M1389" s="253"/>
      <c r="N1389" s="254"/>
      <c r="O1389" s="254"/>
      <c r="P1389" s="254"/>
      <c r="Q1389" s="254"/>
      <c r="R1389" s="254"/>
      <c r="S1389" s="254"/>
      <c r="T1389" s="255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T1389" s="256" t="s">
        <v>272</v>
      </c>
      <c r="AU1389" s="256" t="s">
        <v>84</v>
      </c>
      <c r="AV1389" s="14" t="s">
        <v>84</v>
      </c>
      <c r="AW1389" s="14" t="s">
        <v>34</v>
      </c>
      <c r="AX1389" s="14" t="s">
        <v>75</v>
      </c>
      <c r="AY1389" s="256" t="s">
        <v>262</v>
      </c>
    </row>
    <row r="1390" s="15" customFormat="1">
      <c r="A1390" s="15"/>
      <c r="B1390" s="257"/>
      <c r="C1390" s="258"/>
      <c r="D1390" s="237" t="s">
        <v>272</v>
      </c>
      <c r="E1390" s="259" t="s">
        <v>19</v>
      </c>
      <c r="F1390" s="260" t="s">
        <v>278</v>
      </c>
      <c r="G1390" s="258"/>
      <c r="H1390" s="261">
        <v>25.399999999999999</v>
      </c>
      <c r="I1390" s="262"/>
      <c r="J1390" s="258"/>
      <c r="K1390" s="258"/>
      <c r="L1390" s="263"/>
      <c r="M1390" s="264"/>
      <c r="N1390" s="265"/>
      <c r="O1390" s="265"/>
      <c r="P1390" s="265"/>
      <c r="Q1390" s="265"/>
      <c r="R1390" s="265"/>
      <c r="S1390" s="265"/>
      <c r="T1390" s="266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T1390" s="267" t="s">
        <v>272</v>
      </c>
      <c r="AU1390" s="267" t="s">
        <v>84</v>
      </c>
      <c r="AV1390" s="15" t="s">
        <v>268</v>
      </c>
      <c r="AW1390" s="15" t="s">
        <v>34</v>
      </c>
      <c r="AX1390" s="15" t="s">
        <v>82</v>
      </c>
      <c r="AY1390" s="267" t="s">
        <v>262</v>
      </c>
    </row>
    <row r="1391" s="2" customFormat="1" ht="16.5" customHeight="1">
      <c r="A1391" s="40"/>
      <c r="B1391" s="41"/>
      <c r="C1391" s="217" t="s">
        <v>1343</v>
      </c>
      <c r="D1391" s="217" t="s">
        <v>264</v>
      </c>
      <c r="E1391" s="218" t="s">
        <v>1344</v>
      </c>
      <c r="F1391" s="219" t="s">
        <v>1345</v>
      </c>
      <c r="G1391" s="220" t="s">
        <v>130</v>
      </c>
      <c r="H1391" s="221">
        <v>22.800000000000001</v>
      </c>
      <c r="I1391" s="222"/>
      <c r="J1391" s="223">
        <f>ROUND(I1391*H1391,2)</f>
        <v>0</v>
      </c>
      <c r="K1391" s="219" t="s">
        <v>267</v>
      </c>
      <c r="L1391" s="46"/>
      <c r="M1391" s="224" t="s">
        <v>19</v>
      </c>
      <c r="N1391" s="225" t="s">
        <v>46</v>
      </c>
      <c r="O1391" s="86"/>
      <c r="P1391" s="226">
        <f>O1391*H1391</f>
        <v>0</v>
      </c>
      <c r="Q1391" s="226">
        <v>0</v>
      </c>
      <c r="R1391" s="226">
        <f>Q1391*H1391</f>
        <v>0</v>
      </c>
      <c r="S1391" s="226">
        <v>0.0039399999999999999</v>
      </c>
      <c r="T1391" s="227">
        <f>S1391*H1391</f>
        <v>0.089831999999999995</v>
      </c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R1391" s="228" t="s">
        <v>367</v>
      </c>
      <c r="AT1391" s="228" t="s">
        <v>264</v>
      </c>
      <c r="AU1391" s="228" t="s">
        <v>84</v>
      </c>
      <c r="AY1391" s="19" t="s">
        <v>262</v>
      </c>
      <c r="BE1391" s="229">
        <f>IF(N1391="základní",J1391,0)</f>
        <v>0</v>
      </c>
      <c r="BF1391" s="229">
        <f>IF(N1391="snížená",J1391,0)</f>
        <v>0</v>
      </c>
      <c r="BG1391" s="229">
        <f>IF(N1391="zákl. přenesená",J1391,0)</f>
        <v>0</v>
      </c>
      <c r="BH1391" s="229">
        <f>IF(N1391="sníž. přenesená",J1391,0)</f>
        <v>0</v>
      </c>
      <c r="BI1391" s="229">
        <f>IF(N1391="nulová",J1391,0)</f>
        <v>0</v>
      </c>
      <c r="BJ1391" s="19" t="s">
        <v>82</v>
      </c>
      <c r="BK1391" s="229">
        <f>ROUND(I1391*H1391,2)</f>
        <v>0</v>
      </c>
      <c r="BL1391" s="19" t="s">
        <v>367</v>
      </c>
      <c r="BM1391" s="228" t="s">
        <v>1346</v>
      </c>
    </row>
    <row r="1392" s="2" customFormat="1">
      <c r="A1392" s="40"/>
      <c r="B1392" s="41"/>
      <c r="C1392" s="42"/>
      <c r="D1392" s="230" t="s">
        <v>270</v>
      </c>
      <c r="E1392" s="42"/>
      <c r="F1392" s="231" t="s">
        <v>1347</v>
      </c>
      <c r="G1392" s="42"/>
      <c r="H1392" s="42"/>
      <c r="I1392" s="232"/>
      <c r="J1392" s="42"/>
      <c r="K1392" s="42"/>
      <c r="L1392" s="46"/>
      <c r="M1392" s="233"/>
      <c r="N1392" s="234"/>
      <c r="O1392" s="86"/>
      <c r="P1392" s="86"/>
      <c r="Q1392" s="86"/>
      <c r="R1392" s="86"/>
      <c r="S1392" s="86"/>
      <c r="T1392" s="87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T1392" s="19" t="s">
        <v>270</v>
      </c>
      <c r="AU1392" s="19" t="s">
        <v>84</v>
      </c>
    </row>
    <row r="1393" s="13" customFormat="1">
      <c r="A1393" s="13"/>
      <c r="B1393" s="235"/>
      <c r="C1393" s="236"/>
      <c r="D1393" s="237" t="s">
        <v>272</v>
      </c>
      <c r="E1393" s="238" t="s">
        <v>19</v>
      </c>
      <c r="F1393" s="239" t="s">
        <v>942</v>
      </c>
      <c r="G1393" s="236"/>
      <c r="H1393" s="238" t="s">
        <v>19</v>
      </c>
      <c r="I1393" s="240"/>
      <c r="J1393" s="236"/>
      <c r="K1393" s="236"/>
      <c r="L1393" s="241"/>
      <c r="M1393" s="242"/>
      <c r="N1393" s="243"/>
      <c r="O1393" s="243"/>
      <c r="P1393" s="243"/>
      <c r="Q1393" s="243"/>
      <c r="R1393" s="243"/>
      <c r="S1393" s="243"/>
      <c r="T1393" s="244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T1393" s="245" t="s">
        <v>272</v>
      </c>
      <c r="AU1393" s="245" t="s">
        <v>84</v>
      </c>
      <c r="AV1393" s="13" t="s">
        <v>82</v>
      </c>
      <c r="AW1393" s="13" t="s">
        <v>34</v>
      </c>
      <c r="AX1393" s="13" t="s">
        <v>75</v>
      </c>
      <c r="AY1393" s="245" t="s">
        <v>262</v>
      </c>
    </row>
    <row r="1394" s="13" customFormat="1">
      <c r="A1394" s="13"/>
      <c r="B1394" s="235"/>
      <c r="C1394" s="236"/>
      <c r="D1394" s="237" t="s">
        <v>272</v>
      </c>
      <c r="E1394" s="238" t="s">
        <v>19</v>
      </c>
      <c r="F1394" s="239" t="s">
        <v>943</v>
      </c>
      <c r="G1394" s="236"/>
      <c r="H1394" s="238" t="s">
        <v>19</v>
      </c>
      <c r="I1394" s="240"/>
      <c r="J1394" s="236"/>
      <c r="K1394" s="236"/>
      <c r="L1394" s="241"/>
      <c r="M1394" s="242"/>
      <c r="N1394" s="243"/>
      <c r="O1394" s="243"/>
      <c r="P1394" s="243"/>
      <c r="Q1394" s="243"/>
      <c r="R1394" s="243"/>
      <c r="S1394" s="243"/>
      <c r="T1394" s="244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T1394" s="245" t="s">
        <v>272</v>
      </c>
      <c r="AU1394" s="245" t="s">
        <v>84</v>
      </c>
      <c r="AV1394" s="13" t="s">
        <v>82</v>
      </c>
      <c r="AW1394" s="13" t="s">
        <v>34</v>
      </c>
      <c r="AX1394" s="13" t="s">
        <v>75</v>
      </c>
      <c r="AY1394" s="245" t="s">
        <v>262</v>
      </c>
    </row>
    <row r="1395" s="14" customFormat="1">
      <c r="A1395" s="14"/>
      <c r="B1395" s="246"/>
      <c r="C1395" s="247"/>
      <c r="D1395" s="237" t="s">
        <v>272</v>
      </c>
      <c r="E1395" s="248" t="s">
        <v>19</v>
      </c>
      <c r="F1395" s="249" t="s">
        <v>1348</v>
      </c>
      <c r="G1395" s="247"/>
      <c r="H1395" s="250">
        <v>22.800000000000001</v>
      </c>
      <c r="I1395" s="251"/>
      <c r="J1395" s="247"/>
      <c r="K1395" s="247"/>
      <c r="L1395" s="252"/>
      <c r="M1395" s="253"/>
      <c r="N1395" s="254"/>
      <c r="O1395" s="254"/>
      <c r="P1395" s="254"/>
      <c r="Q1395" s="254"/>
      <c r="R1395" s="254"/>
      <c r="S1395" s="254"/>
      <c r="T1395" s="255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56" t="s">
        <v>272</v>
      </c>
      <c r="AU1395" s="256" t="s">
        <v>84</v>
      </c>
      <c r="AV1395" s="14" t="s">
        <v>84</v>
      </c>
      <c r="AW1395" s="14" t="s">
        <v>34</v>
      </c>
      <c r="AX1395" s="14" t="s">
        <v>75</v>
      </c>
      <c r="AY1395" s="256" t="s">
        <v>262</v>
      </c>
    </row>
    <row r="1396" s="15" customFormat="1">
      <c r="A1396" s="15"/>
      <c r="B1396" s="257"/>
      <c r="C1396" s="258"/>
      <c r="D1396" s="237" t="s">
        <v>272</v>
      </c>
      <c r="E1396" s="259" t="s">
        <v>19</v>
      </c>
      <c r="F1396" s="260" t="s">
        <v>278</v>
      </c>
      <c r="G1396" s="258"/>
      <c r="H1396" s="261">
        <v>22.800000000000001</v>
      </c>
      <c r="I1396" s="262"/>
      <c r="J1396" s="258"/>
      <c r="K1396" s="258"/>
      <c r="L1396" s="263"/>
      <c r="M1396" s="264"/>
      <c r="N1396" s="265"/>
      <c r="O1396" s="265"/>
      <c r="P1396" s="265"/>
      <c r="Q1396" s="265"/>
      <c r="R1396" s="265"/>
      <c r="S1396" s="265"/>
      <c r="T1396" s="266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T1396" s="267" t="s">
        <v>272</v>
      </c>
      <c r="AU1396" s="267" t="s">
        <v>84</v>
      </c>
      <c r="AV1396" s="15" t="s">
        <v>268</v>
      </c>
      <c r="AW1396" s="15" t="s">
        <v>34</v>
      </c>
      <c r="AX1396" s="15" t="s">
        <v>82</v>
      </c>
      <c r="AY1396" s="267" t="s">
        <v>262</v>
      </c>
    </row>
    <row r="1397" s="2" customFormat="1" ht="16.5" customHeight="1">
      <c r="A1397" s="40"/>
      <c r="B1397" s="41"/>
      <c r="C1397" s="217" t="s">
        <v>1349</v>
      </c>
      <c r="D1397" s="217" t="s">
        <v>264</v>
      </c>
      <c r="E1397" s="218" t="s">
        <v>1350</v>
      </c>
      <c r="F1397" s="219" t="s">
        <v>1351</v>
      </c>
      <c r="G1397" s="220" t="s">
        <v>370</v>
      </c>
      <c r="H1397" s="221">
        <v>1</v>
      </c>
      <c r="I1397" s="222"/>
      <c r="J1397" s="223">
        <f>ROUND(I1397*H1397,2)</f>
        <v>0</v>
      </c>
      <c r="K1397" s="219" t="s">
        <v>463</v>
      </c>
      <c r="L1397" s="46"/>
      <c r="M1397" s="224" t="s">
        <v>19</v>
      </c>
      <c r="N1397" s="225" t="s">
        <v>46</v>
      </c>
      <c r="O1397" s="86"/>
      <c r="P1397" s="226">
        <f>O1397*H1397</f>
        <v>0</v>
      </c>
      <c r="Q1397" s="226">
        <v>0</v>
      </c>
      <c r="R1397" s="226">
        <f>Q1397*H1397</f>
        <v>0</v>
      </c>
      <c r="S1397" s="226">
        <v>0</v>
      </c>
      <c r="T1397" s="227">
        <f>S1397*H1397</f>
        <v>0</v>
      </c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R1397" s="228" t="s">
        <v>367</v>
      </c>
      <c r="AT1397" s="228" t="s">
        <v>264</v>
      </c>
      <c r="AU1397" s="228" t="s">
        <v>84</v>
      </c>
      <c r="AY1397" s="19" t="s">
        <v>262</v>
      </c>
      <c r="BE1397" s="229">
        <f>IF(N1397="základní",J1397,0)</f>
        <v>0</v>
      </c>
      <c r="BF1397" s="229">
        <f>IF(N1397="snížená",J1397,0)</f>
        <v>0</v>
      </c>
      <c r="BG1397" s="229">
        <f>IF(N1397="zákl. přenesená",J1397,0)</f>
        <v>0</v>
      </c>
      <c r="BH1397" s="229">
        <f>IF(N1397="sníž. přenesená",J1397,0)</f>
        <v>0</v>
      </c>
      <c r="BI1397" s="229">
        <f>IF(N1397="nulová",J1397,0)</f>
        <v>0</v>
      </c>
      <c r="BJ1397" s="19" t="s">
        <v>82</v>
      </c>
      <c r="BK1397" s="229">
        <f>ROUND(I1397*H1397,2)</f>
        <v>0</v>
      </c>
      <c r="BL1397" s="19" t="s">
        <v>367</v>
      </c>
      <c r="BM1397" s="228" t="s">
        <v>1352</v>
      </c>
    </row>
    <row r="1398" s="13" customFormat="1">
      <c r="A1398" s="13"/>
      <c r="B1398" s="235"/>
      <c r="C1398" s="236"/>
      <c r="D1398" s="237" t="s">
        <v>272</v>
      </c>
      <c r="E1398" s="238" t="s">
        <v>19</v>
      </c>
      <c r="F1398" s="239" t="s">
        <v>1353</v>
      </c>
      <c r="G1398" s="236"/>
      <c r="H1398" s="238" t="s">
        <v>19</v>
      </c>
      <c r="I1398" s="240"/>
      <c r="J1398" s="236"/>
      <c r="K1398" s="236"/>
      <c r="L1398" s="241"/>
      <c r="M1398" s="242"/>
      <c r="N1398" s="243"/>
      <c r="O1398" s="243"/>
      <c r="P1398" s="243"/>
      <c r="Q1398" s="243"/>
      <c r="R1398" s="243"/>
      <c r="S1398" s="243"/>
      <c r="T1398" s="244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T1398" s="245" t="s">
        <v>272</v>
      </c>
      <c r="AU1398" s="245" t="s">
        <v>84</v>
      </c>
      <c r="AV1398" s="13" t="s">
        <v>82</v>
      </c>
      <c r="AW1398" s="13" t="s">
        <v>34</v>
      </c>
      <c r="AX1398" s="13" t="s">
        <v>75</v>
      </c>
      <c r="AY1398" s="245" t="s">
        <v>262</v>
      </c>
    </row>
    <row r="1399" s="14" customFormat="1">
      <c r="A1399" s="14"/>
      <c r="B1399" s="246"/>
      <c r="C1399" s="247"/>
      <c r="D1399" s="237" t="s">
        <v>272</v>
      </c>
      <c r="E1399" s="248" t="s">
        <v>19</v>
      </c>
      <c r="F1399" s="249" t="s">
        <v>1354</v>
      </c>
      <c r="G1399" s="247"/>
      <c r="H1399" s="250">
        <v>1</v>
      </c>
      <c r="I1399" s="251"/>
      <c r="J1399" s="247"/>
      <c r="K1399" s="247"/>
      <c r="L1399" s="252"/>
      <c r="M1399" s="253"/>
      <c r="N1399" s="254"/>
      <c r="O1399" s="254"/>
      <c r="P1399" s="254"/>
      <c r="Q1399" s="254"/>
      <c r="R1399" s="254"/>
      <c r="S1399" s="254"/>
      <c r="T1399" s="255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T1399" s="256" t="s">
        <v>272</v>
      </c>
      <c r="AU1399" s="256" t="s">
        <v>84</v>
      </c>
      <c r="AV1399" s="14" t="s">
        <v>84</v>
      </c>
      <c r="AW1399" s="14" t="s">
        <v>34</v>
      </c>
      <c r="AX1399" s="14" t="s">
        <v>75</v>
      </c>
      <c r="AY1399" s="256" t="s">
        <v>262</v>
      </c>
    </row>
    <row r="1400" s="15" customFormat="1">
      <c r="A1400" s="15"/>
      <c r="B1400" s="257"/>
      <c r="C1400" s="258"/>
      <c r="D1400" s="237" t="s">
        <v>272</v>
      </c>
      <c r="E1400" s="259" t="s">
        <v>19</v>
      </c>
      <c r="F1400" s="260" t="s">
        <v>278</v>
      </c>
      <c r="G1400" s="258"/>
      <c r="H1400" s="261">
        <v>1</v>
      </c>
      <c r="I1400" s="262"/>
      <c r="J1400" s="258"/>
      <c r="K1400" s="258"/>
      <c r="L1400" s="263"/>
      <c r="M1400" s="264"/>
      <c r="N1400" s="265"/>
      <c r="O1400" s="265"/>
      <c r="P1400" s="265"/>
      <c r="Q1400" s="265"/>
      <c r="R1400" s="265"/>
      <c r="S1400" s="265"/>
      <c r="T1400" s="266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T1400" s="267" t="s">
        <v>272</v>
      </c>
      <c r="AU1400" s="267" t="s">
        <v>84</v>
      </c>
      <c r="AV1400" s="15" t="s">
        <v>268</v>
      </c>
      <c r="AW1400" s="15" t="s">
        <v>34</v>
      </c>
      <c r="AX1400" s="15" t="s">
        <v>82</v>
      </c>
      <c r="AY1400" s="267" t="s">
        <v>262</v>
      </c>
    </row>
    <row r="1401" s="2" customFormat="1" ht="16.5" customHeight="1">
      <c r="A1401" s="40"/>
      <c r="B1401" s="41"/>
      <c r="C1401" s="268" t="s">
        <v>1355</v>
      </c>
      <c r="D1401" s="268" t="s">
        <v>315</v>
      </c>
      <c r="E1401" s="269" t="s">
        <v>1356</v>
      </c>
      <c r="F1401" s="270" t="s">
        <v>1357</v>
      </c>
      <c r="G1401" s="271" t="s">
        <v>370</v>
      </c>
      <c r="H1401" s="272">
        <v>1</v>
      </c>
      <c r="I1401" s="273"/>
      <c r="J1401" s="274">
        <f>ROUND(I1401*H1401,2)</f>
        <v>0</v>
      </c>
      <c r="K1401" s="270" t="s">
        <v>19</v>
      </c>
      <c r="L1401" s="275"/>
      <c r="M1401" s="276" t="s">
        <v>19</v>
      </c>
      <c r="N1401" s="277" t="s">
        <v>46</v>
      </c>
      <c r="O1401" s="86"/>
      <c r="P1401" s="226">
        <f>O1401*H1401</f>
        <v>0</v>
      </c>
      <c r="Q1401" s="226">
        <v>0.00080000000000000004</v>
      </c>
      <c r="R1401" s="226">
        <f>Q1401*H1401</f>
        <v>0.00080000000000000004</v>
      </c>
      <c r="S1401" s="226">
        <v>0</v>
      </c>
      <c r="T1401" s="227">
        <f>S1401*H1401</f>
        <v>0</v>
      </c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R1401" s="228" t="s">
        <v>477</v>
      </c>
      <c r="AT1401" s="228" t="s">
        <v>315</v>
      </c>
      <c r="AU1401" s="228" t="s">
        <v>84</v>
      </c>
      <c r="AY1401" s="19" t="s">
        <v>262</v>
      </c>
      <c r="BE1401" s="229">
        <f>IF(N1401="základní",J1401,0)</f>
        <v>0</v>
      </c>
      <c r="BF1401" s="229">
        <f>IF(N1401="snížená",J1401,0)</f>
        <v>0</v>
      </c>
      <c r="BG1401" s="229">
        <f>IF(N1401="zákl. přenesená",J1401,0)</f>
        <v>0</v>
      </c>
      <c r="BH1401" s="229">
        <f>IF(N1401="sníž. přenesená",J1401,0)</f>
        <v>0</v>
      </c>
      <c r="BI1401" s="229">
        <f>IF(N1401="nulová",J1401,0)</f>
        <v>0</v>
      </c>
      <c r="BJ1401" s="19" t="s">
        <v>82</v>
      </c>
      <c r="BK1401" s="229">
        <f>ROUND(I1401*H1401,2)</f>
        <v>0</v>
      </c>
      <c r="BL1401" s="19" t="s">
        <v>367</v>
      </c>
      <c r="BM1401" s="228" t="s">
        <v>1358</v>
      </c>
    </row>
    <row r="1402" s="13" customFormat="1">
      <c r="A1402" s="13"/>
      <c r="B1402" s="235"/>
      <c r="C1402" s="236"/>
      <c r="D1402" s="237" t="s">
        <v>272</v>
      </c>
      <c r="E1402" s="238" t="s">
        <v>19</v>
      </c>
      <c r="F1402" s="239" t="s">
        <v>1353</v>
      </c>
      <c r="G1402" s="236"/>
      <c r="H1402" s="238" t="s">
        <v>19</v>
      </c>
      <c r="I1402" s="240"/>
      <c r="J1402" s="236"/>
      <c r="K1402" s="236"/>
      <c r="L1402" s="241"/>
      <c r="M1402" s="242"/>
      <c r="N1402" s="243"/>
      <c r="O1402" s="243"/>
      <c r="P1402" s="243"/>
      <c r="Q1402" s="243"/>
      <c r="R1402" s="243"/>
      <c r="S1402" s="243"/>
      <c r="T1402" s="244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T1402" s="245" t="s">
        <v>272</v>
      </c>
      <c r="AU1402" s="245" t="s">
        <v>84</v>
      </c>
      <c r="AV1402" s="13" t="s">
        <v>82</v>
      </c>
      <c r="AW1402" s="13" t="s">
        <v>34</v>
      </c>
      <c r="AX1402" s="13" t="s">
        <v>75</v>
      </c>
      <c r="AY1402" s="245" t="s">
        <v>262</v>
      </c>
    </row>
    <row r="1403" s="14" customFormat="1">
      <c r="A1403" s="14"/>
      <c r="B1403" s="246"/>
      <c r="C1403" s="247"/>
      <c r="D1403" s="237" t="s">
        <v>272</v>
      </c>
      <c r="E1403" s="248" t="s">
        <v>19</v>
      </c>
      <c r="F1403" s="249" t="s">
        <v>1354</v>
      </c>
      <c r="G1403" s="247"/>
      <c r="H1403" s="250">
        <v>1</v>
      </c>
      <c r="I1403" s="251"/>
      <c r="J1403" s="247"/>
      <c r="K1403" s="247"/>
      <c r="L1403" s="252"/>
      <c r="M1403" s="253"/>
      <c r="N1403" s="254"/>
      <c r="O1403" s="254"/>
      <c r="P1403" s="254"/>
      <c r="Q1403" s="254"/>
      <c r="R1403" s="254"/>
      <c r="S1403" s="254"/>
      <c r="T1403" s="255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56" t="s">
        <v>272</v>
      </c>
      <c r="AU1403" s="256" t="s">
        <v>84</v>
      </c>
      <c r="AV1403" s="14" t="s">
        <v>84</v>
      </c>
      <c r="AW1403" s="14" t="s">
        <v>34</v>
      </c>
      <c r="AX1403" s="14" t="s">
        <v>75</v>
      </c>
      <c r="AY1403" s="256" t="s">
        <v>262</v>
      </c>
    </row>
    <row r="1404" s="15" customFormat="1">
      <c r="A1404" s="15"/>
      <c r="B1404" s="257"/>
      <c r="C1404" s="258"/>
      <c r="D1404" s="237" t="s">
        <v>272</v>
      </c>
      <c r="E1404" s="259" t="s">
        <v>19</v>
      </c>
      <c r="F1404" s="260" t="s">
        <v>278</v>
      </c>
      <c r="G1404" s="258"/>
      <c r="H1404" s="261">
        <v>1</v>
      </c>
      <c r="I1404" s="262"/>
      <c r="J1404" s="258"/>
      <c r="K1404" s="258"/>
      <c r="L1404" s="263"/>
      <c r="M1404" s="264"/>
      <c r="N1404" s="265"/>
      <c r="O1404" s="265"/>
      <c r="P1404" s="265"/>
      <c r="Q1404" s="265"/>
      <c r="R1404" s="265"/>
      <c r="S1404" s="265"/>
      <c r="T1404" s="266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T1404" s="267" t="s">
        <v>272</v>
      </c>
      <c r="AU1404" s="267" t="s">
        <v>84</v>
      </c>
      <c r="AV1404" s="15" t="s">
        <v>268</v>
      </c>
      <c r="AW1404" s="15" t="s">
        <v>34</v>
      </c>
      <c r="AX1404" s="15" t="s">
        <v>82</v>
      </c>
      <c r="AY1404" s="267" t="s">
        <v>262</v>
      </c>
    </row>
    <row r="1405" s="2" customFormat="1" ht="24.15" customHeight="1">
      <c r="A1405" s="40"/>
      <c r="B1405" s="41"/>
      <c r="C1405" s="217" t="s">
        <v>1359</v>
      </c>
      <c r="D1405" s="217" t="s">
        <v>264</v>
      </c>
      <c r="E1405" s="218" t="s">
        <v>1360</v>
      </c>
      <c r="F1405" s="219" t="s">
        <v>1361</v>
      </c>
      <c r="G1405" s="220" t="s">
        <v>130</v>
      </c>
      <c r="H1405" s="221">
        <v>5.7999999999999998</v>
      </c>
      <c r="I1405" s="222"/>
      <c r="J1405" s="223">
        <f>ROUND(I1405*H1405,2)</f>
        <v>0</v>
      </c>
      <c r="K1405" s="219" t="s">
        <v>267</v>
      </c>
      <c r="L1405" s="46"/>
      <c r="M1405" s="224" t="s">
        <v>19</v>
      </c>
      <c r="N1405" s="225" t="s">
        <v>46</v>
      </c>
      <c r="O1405" s="86"/>
      <c r="P1405" s="226">
        <f>O1405*H1405</f>
        <v>0</v>
      </c>
      <c r="Q1405" s="226">
        <v>0.0051399999999999996</v>
      </c>
      <c r="R1405" s="226">
        <f>Q1405*H1405</f>
        <v>0.029811999999999998</v>
      </c>
      <c r="S1405" s="226">
        <v>0</v>
      </c>
      <c r="T1405" s="227">
        <f>S1405*H1405</f>
        <v>0</v>
      </c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R1405" s="228" t="s">
        <v>367</v>
      </c>
      <c r="AT1405" s="228" t="s">
        <v>264</v>
      </c>
      <c r="AU1405" s="228" t="s">
        <v>84</v>
      </c>
      <c r="AY1405" s="19" t="s">
        <v>262</v>
      </c>
      <c r="BE1405" s="229">
        <f>IF(N1405="základní",J1405,0)</f>
        <v>0</v>
      </c>
      <c r="BF1405" s="229">
        <f>IF(N1405="snížená",J1405,0)</f>
        <v>0</v>
      </c>
      <c r="BG1405" s="229">
        <f>IF(N1405="zákl. přenesená",J1405,0)</f>
        <v>0</v>
      </c>
      <c r="BH1405" s="229">
        <f>IF(N1405="sníž. přenesená",J1405,0)</f>
        <v>0</v>
      </c>
      <c r="BI1405" s="229">
        <f>IF(N1405="nulová",J1405,0)</f>
        <v>0</v>
      </c>
      <c r="BJ1405" s="19" t="s">
        <v>82</v>
      </c>
      <c r="BK1405" s="229">
        <f>ROUND(I1405*H1405,2)</f>
        <v>0</v>
      </c>
      <c r="BL1405" s="19" t="s">
        <v>367</v>
      </c>
      <c r="BM1405" s="228" t="s">
        <v>1362</v>
      </c>
    </row>
    <row r="1406" s="2" customFormat="1">
      <c r="A1406" s="40"/>
      <c r="B1406" s="41"/>
      <c r="C1406" s="42"/>
      <c r="D1406" s="230" t="s">
        <v>270</v>
      </c>
      <c r="E1406" s="42"/>
      <c r="F1406" s="231" t="s">
        <v>1363</v>
      </c>
      <c r="G1406" s="42"/>
      <c r="H1406" s="42"/>
      <c r="I1406" s="232"/>
      <c r="J1406" s="42"/>
      <c r="K1406" s="42"/>
      <c r="L1406" s="46"/>
      <c r="M1406" s="233"/>
      <c r="N1406" s="234"/>
      <c r="O1406" s="86"/>
      <c r="P1406" s="86"/>
      <c r="Q1406" s="86"/>
      <c r="R1406" s="86"/>
      <c r="S1406" s="86"/>
      <c r="T1406" s="87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T1406" s="19" t="s">
        <v>270</v>
      </c>
      <c r="AU1406" s="19" t="s">
        <v>84</v>
      </c>
    </row>
    <row r="1407" s="13" customFormat="1">
      <c r="A1407" s="13"/>
      <c r="B1407" s="235"/>
      <c r="C1407" s="236"/>
      <c r="D1407" s="237" t="s">
        <v>272</v>
      </c>
      <c r="E1407" s="238" t="s">
        <v>19</v>
      </c>
      <c r="F1407" s="239" t="s">
        <v>273</v>
      </c>
      <c r="G1407" s="236"/>
      <c r="H1407" s="238" t="s">
        <v>19</v>
      </c>
      <c r="I1407" s="240"/>
      <c r="J1407" s="236"/>
      <c r="K1407" s="236"/>
      <c r="L1407" s="241"/>
      <c r="M1407" s="242"/>
      <c r="N1407" s="243"/>
      <c r="O1407" s="243"/>
      <c r="P1407" s="243"/>
      <c r="Q1407" s="243"/>
      <c r="R1407" s="243"/>
      <c r="S1407" s="243"/>
      <c r="T1407" s="244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T1407" s="245" t="s">
        <v>272</v>
      </c>
      <c r="AU1407" s="245" t="s">
        <v>84</v>
      </c>
      <c r="AV1407" s="13" t="s">
        <v>82</v>
      </c>
      <c r="AW1407" s="13" t="s">
        <v>34</v>
      </c>
      <c r="AX1407" s="13" t="s">
        <v>75</v>
      </c>
      <c r="AY1407" s="245" t="s">
        <v>262</v>
      </c>
    </row>
    <row r="1408" s="13" customFormat="1">
      <c r="A1408" s="13"/>
      <c r="B1408" s="235"/>
      <c r="C1408" s="236"/>
      <c r="D1408" s="237" t="s">
        <v>272</v>
      </c>
      <c r="E1408" s="238" t="s">
        <v>19</v>
      </c>
      <c r="F1408" s="239" t="s">
        <v>1364</v>
      </c>
      <c r="G1408" s="236"/>
      <c r="H1408" s="238" t="s">
        <v>19</v>
      </c>
      <c r="I1408" s="240"/>
      <c r="J1408" s="236"/>
      <c r="K1408" s="236"/>
      <c r="L1408" s="241"/>
      <c r="M1408" s="242"/>
      <c r="N1408" s="243"/>
      <c r="O1408" s="243"/>
      <c r="P1408" s="243"/>
      <c r="Q1408" s="243"/>
      <c r="R1408" s="243"/>
      <c r="S1408" s="243"/>
      <c r="T1408" s="244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T1408" s="245" t="s">
        <v>272</v>
      </c>
      <c r="AU1408" s="245" t="s">
        <v>84</v>
      </c>
      <c r="AV1408" s="13" t="s">
        <v>82</v>
      </c>
      <c r="AW1408" s="13" t="s">
        <v>34</v>
      </c>
      <c r="AX1408" s="13" t="s">
        <v>75</v>
      </c>
      <c r="AY1408" s="245" t="s">
        <v>262</v>
      </c>
    </row>
    <row r="1409" s="13" customFormat="1">
      <c r="A1409" s="13"/>
      <c r="B1409" s="235"/>
      <c r="C1409" s="236"/>
      <c r="D1409" s="237" t="s">
        <v>272</v>
      </c>
      <c r="E1409" s="238" t="s">
        <v>19</v>
      </c>
      <c r="F1409" s="239" t="s">
        <v>1365</v>
      </c>
      <c r="G1409" s="236"/>
      <c r="H1409" s="238" t="s">
        <v>19</v>
      </c>
      <c r="I1409" s="240"/>
      <c r="J1409" s="236"/>
      <c r="K1409" s="236"/>
      <c r="L1409" s="241"/>
      <c r="M1409" s="242"/>
      <c r="N1409" s="243"/>
      <c r="O1409" s="243"/>
      <c r="P1409" s="243"/>
      <c r="Q1409" s="243"/>
      <c r="R1409" s="243"/>
      <c r="S1409" s="243"/>
      <c r="T1409" s="244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T1409" s="245" t="s">
        <v>272</v>
      </c>
      <c r="AU1409" s="245" t="s">
        <v>84</v>
      </c>
      <c r="AV1409" s="13" t="s">
        <v>82</v>
      </c>
      <c r="AW1409" s="13" t="s">
        <v>34</v>
      </c>
      <c r="AX1409" s="13" t="s">
        <v>75</v>
      </c>
      <c r="AY1409" s="245" t="s">
        <v>262</v>
      </c>
    </row>
    <row r="1410" s="14" customFormat="1">
      <c r="A1410" s="14"/>
      <c r="B1410" s="246"/>
      <c r="C1410" s="247"/>
      <c r="D1410" s="237" t="s">
        <v>272</v>
      </c>
      <c r="E1410" s="248" t="s">
        <v>19</v>
      </c>
      <c r="F1410" s="249" t="s">
        <v>1366</v>
      </c>
      <c r="G1410" s="247"/>
      <c r="H1410" s="250">
        <v>5.7999999999999998</v>
      </c>
      <c r="I1410" s="251"/>
      <c r="J1410" s="247"/>
      <c r="K1410" s="247"/>
      <c r="L1410" s="252"/>
      <c r="M1410" s="253"/>
      <c r="N1410" s="254"/>
      <c r="O1410" s="254"/>
      <c r="P1410" s="254"/>
      <c r="Q1410" s="254"/>
      <c r="R1410" s="254"/>
      <c r="S1410" s="254"/>
      <c r="T1410" s="255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T1410" s="256" t="s">
        <v>272</v>
      </c>
      <c r="AU1410" s="256" t="s">
        <v>84</v>
      </c>
      <c r="AV1410" s="14" t="s">
        <v>84</v>
      </c>
      <c r="AW1410" s="14" t="s">
        <v>34</v>
      </c>
      <c r="AX1410" s="14" t="s">
        <v>75</v>
      </c>
      <c r="AY1410" s="256" t="s">
        <v>262</v>
      </c>
    </row>
    <row r="1411" s="15" customFormat="1">
      <c r="A1411" s="15"/>
      <c r="B1411" s="257"/>
      <c r="C1411" s="258"/>
      <c r="D1411" s="237" t="s">
        <v>272</v>
      </c>
      <c r="E1411" s="259" t="s">
        <v>19</v>
      </c>
      <c r="F1411" s="260" t="s">
        <v>278</v>
      </c>
      <c r="G1411" s="258"/>
      <c r="H1411" s="261">
        <v>5.7999999999999998</v>
      </c>
      <c r="I1411" s="262"/>
      <c r="J1411" s="258"/>
      <c r="K1411" s="258"/>
      <c r="L1411" s="263"/>
      <c r="M1411" s="264"/>
      <c r="N1411" s="265"/>
      <c r="O1411" s="265"/>
      <c r="P1411" s="265"/>
      <c r="Q1411" s="265"/>
      <c r="R1411" s="265"/>
      <c r="S1411" s="265"/>
      <c r="T1411" s="266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T1411" s="267" t="s">
        <v>272</v>
      </c>
      <c r="AU1411" s="267" t="s">
        <v>84</v>
      </c>
      <c r="AV1411" s="15" t="s">
        <v>268</v>
      </c>
      <c r="AW1411" s="15" t="s">
        <v>34</v>
      </c>
      <c r="AX1411" s="15" t="s">
        <v>82</v>
      </c>
      <c r="AY1411" s="267" t="s">
        <v>262</v>
      </c>
    </row>
    <row r="1412" s="2" customFormat="1" ht="21.75" customHeight="1">
      <c r="A1412" s="40"/>
      <c r="B1412" s="41"/>
      <c r="C1412" s="217" t="s">
        <v>1367</v>
      </c>
      <c r="D1412" s="217" t="s">
        <v>264</v>
      </c>
      <c r="E1412" s="218" t="s">
        <v>1368</v>
      </c>
      <c r="F1412" s="219" t="s">
        <v>1369</v>
      </c>
      <c r="G1412" s="220" t="s">
        <v>130</v>
      </c>
      <c r="H1412" s="221">
        <v>5.0999999999999996</v>
      </c>
      <c r="I1412" s="222"/>
      <c r="J1412" s="223">
        <f>ROUND(I1412*H1412,2)</f>
        <v>0</v>
      </c>
      <c r="K1412" s="219" t="s">
        <v>267</v>
      </c>
      <c r="L1412" s="46"/>
      <c r="M1412" s="224" t="s">
        <v>19</v>
      </c>
      <c r="N1412" s="225" t="s">
        <v>46</v>
      </c>
      <c r="O1412" s="86"/>
      <c r="P1412" s="226">
        <f>O1412*H1412</f>
        <v>0</v>
      </c>
      <c r="Q1412" s="226">
        <v>0.0021800000000000001</v>
      </c>
      <c r="R1412" s="226">
        <f>Q1412*H1412</f>
        <v>0.011117999999999999</v>
      </c>
      <c r="S1412" s="226">
        <v>0</v>
      </c>
      <c r="T1412" s="227">
        <f>S1412*H1412</f>
        <v>0</v>
      </c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R1412" s="228" t="s">
        <v>367</v>
      </c>
      <c r="AT1412" s="228" t="s">
        <v>264</v>
      </c>
      <c r="AU1412" s="228" t="s">
        <v>84</v>
      </c>
      <c r="AY1412" s="19" t="s">
        <v>262</v>
      </c>
      <c r="BE1412" s="229">
        <f>IF(N1412="základní",J1412,0)</f>
        <v>0</v>
      </c>
      <c r="BF1412" s="229">
        <f>IF(N1412="snížená",J1412,0)</f>
        <v>0</v>
      </c>
      <c r="BG1412" s="229">
        <f>IF(N1412="zákl. přenesená",J1412,0)</f>
        <v>0</v>
      </c>
      <c r="BH1412" s="229">
        <f>IF(N1412="sníž. přenesená",J1412,0)</f>
        <v>0</v>
      </c>
      <c r="BI1412" s="229">
        <f>IF(N1412="nulová",J1412,0)</f>
        <v>0</v>
      </c>
      <c r="BJ1412" s="19" t="s">
        <v>82</v>
      </c>
      <c r="BK1412" s="229">
        <f>ROUND(I1412*H1412,2)</f>
        <v>0</v>
      </c>
      <c r="BL1412" s="19" t="s">
        <v>367</v>
      </c>
      <c r="BM1412" s="228" t="s">
        <v>1370</v>
      </c>
    </row>
    <row r="1413" s="2" customFormat="1">
      <c r="A1413" s="40"/>
      <c r="B1413" s="41"/>
      <c r="C1413" s="42"/>
      <c r="D1413" s="230" t="s">
        <v>270</v>
      </c>
      <c r="E1413" s="42"/>
      <c r="F1413" s="231" t="s">
        <v>1371</v>
      </c>
      <c r="G1413" s="42"/>
      <c r="H1413" s="42"/>
      <c r="I1413" s="232"/>
      <c r="J1413" s="42"/>
      <c r="K1413" s="42"/>
      <c r="L1413" s="46"/>
      <c r="M1413" s="233"/>
      <c r="N1413" s="234"/>
      <c r="O1413" s="86"/>
      <c r="P1413" s="86"/>
      <c r="Q1413" s="86"/>
      <c r="R1413" s="86"/>
      <c r="S1413" s="86"/>
      <c r="T1413" s="87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T1413" s="19" t="s">
        <v>270</v>
      </c>
      <c r="AU1413" s="19" t="s">
        <v>84</v>
      </c>
    </row>
    <row r="1414" s="13" customFormat="1">
      <c r="A1414" s="13"/>
      <c r="B1414" s="235"/>
      <c r="C1414" s="236"/>
      <c r="D1414" s="237" t="s">
        <v>272</v>
      </c>
      <c r="E1414" s="238" t="s">
        <v>19</v>
      </c>
      <c r="F1414" s="239" t="s">
        <v>273</v>
      </c>
      <c r="G1414" s="236"/>
      <c r="H1414" s="238" t="s">
        <v>19</v>
      </c>
      <c r="I1414" s="240"/>
      <c r="J1414" s="236"/>
      <c r="K1414" s="236"/>
      <c r="L1414" s="241"/>
      <c r="M1414" s="242"/>
      <c r="N1414" s="243"/>
      <c r="O1414" s="243"/>
      <c r="P1414" s="243"/>
      <c r="Q1414" s="243"/>
      <c r="R1414" s="243"/>
      <c r="S1414" s="243"/>
      <c r="T1414" s="244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T1414" s="245" t="s">
        <v>272</v>
      </c>
      <c r="AU1414" s="245" t="s">
        <v>84</v>
      </c>
      <c r="AV1414" s="13" t="s">
        <v>82</v>
      </c>
      <c r="AW1414" s="13" t="s">
        <v>34</v>
      </c>
      <c r="AX1414" s="13" t="s">
        <v>75</v>
      </c>
      <c r="AY1414" s="245" t="s">
        <v>262</v>
      </c>
    </row>
    <row r="1415" s="13" customFormat="1">
      <c r="A1415" s="13"/>
      <c r="B1415" s="235"/>
      <c r="C1415" s="236"/>
      <c r="D1415" s="237" t="s">
        <v>272</v>
      </c>
      <c r="E1415" s="238" t="s">
        <v>19</v>
      </c>
      <c r="F1415" s="239" t="s">
        <v>1364</v>
      </c>
      <c r="G1415" s="236"/>
      <c r="H1415" s="238" t="s">
        <v>19</v>
      </c>
      <c r="I1415" s="240"/>
      <c r="J1415" s="236"/>
      <c r="K1415" s="236"/>
      <c r="L1415" s="241"/>
      <c r="M1415" s="242"/>
      <c r="N1415" s="243"/>
      <c r="O1415" s="243"/>
      <c r="P1415" s="243"/>
      <c r="Q1415" s="243"/>
      <c r="R1415" s="243"/>
      <c r="S1415" s="243"/>
      <c r="T1415" s="244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T1415" s="245" t="s">
        <v>272</v>
      </c>
      <c r="AU1415" s="245" t="s">
        <v>84</v>
      </c>
      <c r="AV1415" s="13" t="s">
        <v>82</v>
      </c>
      <c r="AW1415" s="13" t="s">
        <v>34</v>
      </c>
      <c r="AX1415" s="13" t="s">
        <v>75</v>
      </c>
      <c r="AY1415" s="245" t="s">
        <v>262</v>
      </c>
    </row>
    <row r="1416" s="13" customFormat="1">
      <c r="A1416" s="13"/>
      <c r="B1416" s="235"/>
      <c r="C1416" s="236"/>
      <c r="D1416" s="237" t="s">
        <v>272</v>
      </c>
      <c r="E1416" s="238" t="s">
        <v>19</v>
      </c>
      <c r="F1416" s="239" t="s">
        <v>1365</v>
      </c>
      <c r="G1416" s="236"/>
      <c r="H1416" s="238" t="s">
        <v>19</v>
      </c>
      <c r="I1416" s="240"/>
      <c r="J1416" s="236"/>
      <c r="K1416" s="236"/>
      <c r="L1416" s="241"/>
      <c r="M1416" s="242"/>
      <c r="N1416" s="243"/>
      <c r="O1416" s="243"/>
      <c r="P1416" s="243"/>
      <c r="Q1416" s="243"/>
      <c r="R1416" s="243"/>
      <c r="S1416" s="243"/>
      <c r="T1416" s="244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T1416" s="245" t="s">
        <v>272</v>
      </c>
      <c r="AU1416" s="245" t="s">
        <v>84</v>
      </c>
      <c r="AV1416" s="13" t="s">
        <v>82</v>
      </c>
      <c r="AW1416" s="13" t="s">
        <v>34</v>
      </c>
      <c r="AX1416" s="13" t="s">
        <v>75</v>
      </c>
      <c r="AY1416" s="245" t="s">
        <v>262</v>
      </c>
    </row>
    <row r="1417" s="14" customFormat="1">
      <c r="A1417" s="14"/>
      <c r="B1417" s="246"/>
      <c r="C1417" s="247"/>
      <c r="D1417" s="237" t="s">
        <v>272</v>
      </c>
      <c r="E1417" s="248" t="s">
        <v>19</v>
      </c>
      <c r="F1417" s="249" t="s">
        <v>1372</v>
      </c>
      <c r="G1417" s="247"/>
      <c r="H1417" s="250">
        <v>5.0999999999999996</v>
      </c>
      <c r="I1417" s="251"/>
      <c r="J1417" s="247"/>
      <c r="K1417" s="247"/>
      <c r="L1417" s="252"/>
      <c r="M1417" s="253"/>
      <c r="N1417" s="254"/>
      <c r="O1417" s="254"/>
      <c r="P1417" s="254"/>
      <c r="Q1417" s="254"/>
      <c r="R1417" s="254"/>
      <c r="S1417" s="254"/>
      <c r="T1417" s="255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T1417" s="256" t="s">
        <v>272</v>
      </c>
      <c r="AU1417" s="256" t="s">
        <v>84</v>
      </c>
      <c r="AV1417" s="14" t="s">
        <v>84</v>
      </c>
      <c r="AW1417" s="14" t="s">
        <v>34</v>
      </c>
      <c r="AX1417" s="14" t="s">
        <v>75</v>
      </c>
      <c r="AY1417" s="256" t="s">
        <v>262</v>
      </c>
    </row>
    <row r="1418" s="15" customFormat="1">
      <c r="A1418" s="15"/>
      <c r="B1418" s="257"/>
      <c r="C1418" s="258"/>
      <c r="D1418" s="237" t="s">
        <v>272</v>
      </c>
      <c r="E1418" s="259" t="s">
        <v>19</v>
      </c>
      <c r="F1418" s="260" t="s">
        <v>278</v>
      </c>
      <c r="G1418" s="258"/>
      <c r="H1418" s="261">
        <v>5.0999999999999996</v>
      </c>
      <c r="I1418" s="262"/>
      <c r="J1418" s="258"/>
      <c r="K1418" s="258"/>
      <c r="L1418" s="263"/>
      <c r="M1418" s="264"/>
      <c r="N1418" s="265"/>
      <c r="O1418" s="265"/>
      <c r="P1418" s="265"/>
      <c r="Q1418" s="265"/>
      <c r="R1418" s="265"/>
      <c r="S1418" s="265"/>
      <c r="T1418" s="266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T1418" s="267" t="s">
        <v>272</v>
      </c>
      <c r="AU1418" s="267" t="s">
        <v>84</v>
      </c>
      <c r="AV1418" s="15" t="s">
        <v>268</v>
      </c>
      <c r="AW1418" s="15" t="s">
        <v>34</v>
      </c>
      <c r="AX1418" s="15" t="s">
        <v>82</v>
      </c>
      <c r="AY1418" s="267" t="s">
        <v>262</v>
      </c>
    </row>
    <row r="1419" s="2" customFormat="1" ht="24.15" customHeight="1">
      <c r="A1419" s="40"/>
      <c r="B1419" s="41"/>
      <c r="C1419" s="217" t="s">
        <v>1373</v>
      </c>
      <c r="D1419" s="217" t="s">
        <v>264</v>
      </c>
      <c r="E1419" s="218" t="s">
        <v>1374</v>
      </c>
      <c r="F1419" s="219" t="s">
        <v>1375</v>
      </c>
      <c r="G1419" s="220" t="s">
        <v>130</v>
      </c>
      <c r="H1419" s="221">
        <v>5.7999999999999998</v>
      </c>
      <c r="I1419" s="222"/>
      <c r="J1419" s="223">
        <f>ROUND(I1419*H1419,2)</f>
        <v>0</v>
      </c>
      <c r="K1419" s="219" t="s">
        <v>267</v>
      </c>
      <c r="L1419" s="46"/>
      <c r="M1419" s="224" t="s">
        <v>19</v>
      </c>
      <c r="N1419" s="225" t="s">
        <v>46</v>
      </c>
      <c r="O1419" s="86"/>
      <c r="P1419" s="226">
        <f>O1419*H1419</f>
        <v>0</v>
      </c>
      <c r="Q1419" s="226">
        <v>0.0015900000000000001</v>
      </c>
      <c r="R1419" s="226">
        <f>Q1419*H1419</f>
        <v>0.0092219999999999993</v>
      </c>
      <c r="S1419" s="226">
        <v>0</v>
      </c>
      <c r="T1419" s="227">
        <f>S1419*H1419</f>
        <v>0</v>
      </c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R1419" s="228" t="s">
        <v>367</v>
      </c>
      <c r="AT1419" s="228" t="s">
        <v>264</v>
      </c>
      <c r="AU1419" s="228" t="s">
        <v>84</v>
      </c>
      <c r="AY1419" s="19" t="s">
        <v>262</v>
      </c>
      <c r="BE1419" s="229">
        <f>IF(N1419="základní",J1419,0)</f>
        <v>0</v>
      </c>
      <c r="BF1419" s="229">
        <f>IF(N1419="snížená",J1419,0)</f>
        <v>0</v>
      </c>
      <c r="BG1419" s="229">
        <f>IF(N1419="zákl. přenesená",J1419,0)</f>
        <v>0</v>
      </c>
      <c r="BH1419" s="229">
        <f>IF(N1419="sníž. přenesená",J1419,0)</f>
        <v>0</v>
      </c>
      <c r="BI1419" s="229">
        <f>IF(N1419="nulová",J1419,0)</f>
        <v>0</v>
      </c>
      <c r="BJ1419" s="19" t="s">
        <v>82</v>
      </c>
      <c r="BK1419" s="229">
        <f>ROUND(I1419*H1419,2)</f>
        <v>0</v>
      </c>
      <c r="BL1419" s="19" t="s">
        <v>367</v>
      </c>
      <c r="BM1419" s="228" t="s">
        <v>1376</v>
      </c>
    </row>
    <row r="1420" s="2" customFormat="1">
      <c r="A1420" s="40"/>
      <c r="B1420" s="41"/>
      <c r="C1420" s="42"/>
      <c r="D1420" s="230" t="s">
        <v>270</v>
      </c>
      <c r="E1420" s="42"/>
      <c r="F1420" s="231" t="s">
        <v>1377</v>
      </c>
      <c r="G1420" s="42"/>
      <c r="H1420" s="42"/>
      <c r="I1420" s="232"/>
      <c r="J1420" s="42"/>
      <c r="K1420" s="42"/>
      <c r="L1420" s="46"/>
      <c r="M1420" s="233"/>
      <c r="N1420" s="234"/>
      <c r="O1420" s="86"/>
      <c r="P1420" s="86"/>
      <c r="Q1420" s="86"/>
      <c r="R1420" s="86"/>
      <c r="S1420" s="86"/>
      <c r="T1420" s="87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T1420" s="19" t="s">
        <v>270</v>
      </c>
      <c r="AU1420" s="19" t="s">
        <v>84</v>
      </c>
    </row>
    <row r="1421" s="13" customFormat="1">
      <c r="A1421" s="13"/>
      <c r="B1421" s="235"/>
      <c r="C1421" s="236"/>
      <c r="D1421" s="237" t="s">
        <v>272</v>
      </c>
      <c r="E1421" s="238" t="s">
        <v>19</v>
      </c>
      <c r="F1421" s="239" t="s">
        <v>273</v>
      </c>
      <c r="G1421" s="236"/>
      <c r="H1421" s="238" t="s">
        <v>19</v>
      </c>
      <c r="I1421" s="240"/>
      <c r="J1421" s="236"/>
      <c r="K1421" s="236"/>
      <c r="L1421" s="241"/>
      <c r="M1421" s="242"/>
      <c r="N1421" s="243"/>
      <c r="O1421" s="243"/>
      <c r="P1421" s="243"/>
      <c r="Q1421" s="243"/>
      <c r="R1421" s="243"/>
      <c r="S1421" s="243"/>
      <c r="T1421" s="244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T1421" s="245" t="s">
        <v>272</v>
      </c>
      <c r="AU1421" s="245" t="s">
        <v>84</v>
      </c>
      <c r="AV1421" s="13" t="s">
        <v>82</v>
      </c>
      <c r="AW1421" s="13" t="s">
        <v>34</v>
      </c>
      <c r="AX1421" s="13" t="s">
        <v>75</v>
      </c>
      <c r="AY1421" s="245" t="s">
        <v>262</v>
      </c>
    </row>
    <row r="1422" s="13" customFormat="1">
      <c r="A1422" s="13"/>
      <c r="B1422" s="235"/>
      <c r="C1422" s="236"/>
      <c r="D1422" s="237" t="s">
        <v>272</v>
      </c>
      <c r="E1422" s="238" t="s">
        <v>19</v>
      </c>
      <c r="F1422" s="239" t="s">
        <v>1364</v>
      </c>
      <c r="G1422" s="236"/>
      <c r="H1422" s="238" t="s">
        <v>19</v>
      </c>
      <c r="I1422" s="240"/>
      <c r="J1422" s="236"/>
      <c r="K1422" s="236"/>
      <c r="L1422" s="241"/>
      <c r="M1422" s="242"/>
      <c r="N1422" s="243"/>
      <c r="O1422" s="243"/>
      <c r="P1422" s="243"/>
      <c r="Q1422" s="243"/>
      <c r="R1422" s="243"/>
      <c r="S1422" s="243"/>
      <c r="T1422" s="244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T1422" s="245" t="s">
        <v>272</v>
      </c>
      <c r="AU1422" s="245" t="s">
        <v>84</v>
      </c>
      <c r="AV1422" s="13" t="s">
        <v>82</v>
      </c>
      <c r="AW1422" s="13" t="s">
        <v>34</v>
      </c>
      <c r="AX1422" s="13" t="s">
        <v>75</v>
      </c>
      <c r="AY1422" s="245" t="s">
        <v>262</v>
      </c>
    </row>
    <row r="1423" s="13" customFormat="1">
      <c r="A1423" s="13"/>
      <c r="B1423" s="235"/>
      <c r="C1423" s="236"/>
      <c r="D1423" s="237" t="s">
        <v>272</v>
      </c>
      <c r="E1423" s="238" t="s">
        <v>19</v>
      </c>
      <c r="F1423" s="239" t="s">
        <v>1365</v>
      </c>
      <c r="G1423" s="236"/>
      <c r="H1423" s="238" t="s">
        <v>19</v>
      </c>
      <c r="I1423" s="240"/>
      <c r="J1423" s="236"/>
      <c r="K1423" s="236"/>
      <c r="L1423" s="241"/>
      <c r="M1423" s="242"/>
      <c r="N1423" s="243"/>
      <c r="O1423" s="243"/>
      <c r="P1423" s="243"/>
      <c r="Q1423" s="243"/>
      <c r="R1423" s="243"/>
      <c r="S1423" s="243"/>
      <c r="T1423" s="244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T1423" s="245" t="s">
        <v>272</v>
      </c>
      <c r="AU1423" s="245" t="s">
        <v>84</v>
      </c>
      <c r="AV1423" s="13" t="s">
        <v>82</v>
      </c>
      <c r="AW1423" s="13" t="s">
        <v>34</v>
      </c>
      <c r="AX1423" s="13" t="s">
        <v>75</v>
      </c>
      <c r="AY1423" s="245" t="s">
        <v>262</v>
      </c>
    </row>
    <row r="1424" s="14" customFormat="1">
      <c r="A1424" s="14"/>
      <c r="B1424" s="246"/>
      <c r="C1424" s="247"/>
      <c r="D1424" s="237" t="s">
        <v>272</v>
      </c>
      <c r="E1424" s="248" t="s">
        <v>19</v>
      </c>
      <c r="F1424" s="249" t="s">
        <v>1378</v>
      </c>
      <c r="G1424" s="247"/>
      <c r="H1424" s="250">
        <v>5.7999999999999998</v>
      </c>
      <c r="I1424" s="251"/>
      <c r="J1424" s="247"/>
      <c r="K1424" s="247"/>
      <c r="L1424" s="252"/>
      <c r="M1424" s="253"/>
      <c r="N1424" s="254"/>
      <c r="O1424" s="254"/>
      <c r="P1424" s="254"/>
      <c r="Q1424" s="254"/>
      <c r="R1424" s="254"/>
      <c r="S1424" s="254"/>
      <c r="T1424" s="255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T1424" s="256" t="s">
        <v>272</v>
      </c>
      <c r="AU1424" s="256" t="s">
        <v>84</v>
      </c>
      <c r="AV1424" s="14" t="s">
        <v>84</v>
      </c>
      <c r="AW1424" s="14" t="s">
        <v>34</v>
      </c>
      <c r="AX1424" s="14" t="s">
        <v>75</v>
      </c>
      <c r="AY1424" s="256" t="s">
        <v>262</v>
      </c>
    </row>
    <row r="1425" s="15" customFormat="1">
      <c r="A1425" s="15"/>
      <c r="B1425" s="257"/>
      <c r="C1425" s="258"/>
      <c r="D1425" s="237" t="s">
        <v>272</v>
      </c>
      <c r="E1425" s="259" t="s">
        <v>19</v>
      </c>
      <c r="F1425" s="260" t="s">
        <v>278</v>
      </c>
      <c r="G1425" s="258"/>
      <c r="H1425" s="261">
        <v>5.7999999999999998</v>
      </c>
      <c r="I1425" s="262"/>
      <c r="J1425" s="258"/>
      <c r="K1425" s="258"/>
      <c r="L1425" s="263"/>
      <c r="M1425" s="264"/>
      <c r="N1425" s="265"/>
      <c r="O1425" s="265"/>
      <c r="P1425" s="265"/>
      <c r="Q1425" s="265"/>
      <c r="R1425" s="265"/>
      <c r="S1425" s="265"/>
      <c r="T1425" s="266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T1425" s="267" t="s">
        <v>272</v>
      </c>
      <c r="AU1425" s="267" t="s">
        <v>84</v>
      </c>
      <c r="AV1425" s="15" t="s">
        <v>268</v>
      </c>
      <c r="AW1425" s="15" t="s">
        <v>34</v>
      </c>
      <c r="AX1425" s="15" t="s">
        <v>82</v>
      </c>
      <c r="AY1425" s="267" t="s">
        <v>262</v>
      </c>
    </row>
    <row r="1426" s="2" customFormat="1" ht="24.15" customHeight="1">
      <c r="A1426" s="40"/>
      <c r="B1426" s="41"/>
      <c r="C1426" s="217" t="s">
        <v>1379</v>
      </c>
      <c r="D1426" s="217" t="s">
        <v>264</v>
      </c>
      <c r="E1426" s="218" t="s">
        <v>1380</v>
      </c>
      <c r="F1426" s="219" t="s">
        <v>1381</v>
      </c>
      <c r="G1426" s="220" t="s">
        <v>130</v>
      </c>
      <c r="H1426" s="221">
        <v>5.7999999999999998</v>
      </c>
      <c r="I1426" s="222"/>
      <c r="J1426" s="223">
        <f>ROUND(I1426*H1426,2)</f>
        <v>0</v>
      </c>
      <c r="K1426" s="219" t="s">
        <v>267</v>
      </c>
      <c r="L1426" s="46"/>
      <c r="M1426" s="224" t="s">
        <v>19</v>
      </c>
      <c r="N1426" s="225" t="s">
        <v>46</v>
      </c>
      <c r="O1426" s="86"/>
      <c r="P1426" s="226">
        <f>O1426*H1426</f>
        <v>0</v>
      </c>
      <c r="Q1426" s="226">
        <v>0.00297</v>
      </c>
      <c r="R1426" s="226">
        <f>Q1426*H1426</f>
        <v>0.017225999999999998</v>
      </c>
      <c r="S1426" s="226">
        <v>0</v>
      </c>
      <c r="T1426" s="227">
        <f>S1426*H1426</f>
        <v>0</v>
      </c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R1426" s="228" t="s">
        <v>367</v>
      </c>
      <c r="AT1426" s="228" t="s">
        <v>264</v>
      </c>
      <c r="AU1426" s="228" t="s">
        <v>84</v>
      </c>
      <c r="AY1426" s="19" t="s">
        <v>262</v>
      </c>
      <c r="BE1426" s="229">
        <f>IF(N1426="základní",J1426,0)</f>
        <v>0</v>
      </c>
      <c r="BF1426" s="229">
        <f>IF(N1426="snížená",J1426,0)</f>
        <v>0</v>
      </c>
      <c r="BG1426" s="229">
        <f>IF(N1426="zákl. přenesená",J1426,0)</f>
        <v>0</v>
      </c>
      <c r="BH1426" s="229">
        <f>IF(N1426="sníž. přenesená",J1426,0)</f>
        <v>0</v>
      </c>
      <c r="BI1426" s="229">
        <f>IF(N1426="nulová",J1426,0)</f>
        <v>0</v>
      </c>
      <c r="BJ1426" s="19" t="s">
        <v>82</v>
      </c>
      <c r="BK1426" s="229">
        <f>ROUND(I1426*H1426,2)</f>
        <v>0</v>
      </c>
      <c r="BL1426" s="19" t="s">
        <v>367</v>
      </c>
      <c r="BM1426" s="228" t="s">
        <v>1382</v>
      </c>
    </row>
    <row r="1427" s="2" customFormat="1">
      <c r="A1427" s="40"/>
      <c r="B1427" s="41"/>
      <c r="C1427" s="42"/>
      <c r="D1427" s="230" t="s">
        <v>270</v>
      </c>
      <c r="E1427" s="42"/>
      <c r="F1427" s="231" t="s">
        <v>1383</v>
      </c>
      <c r="G1427" s="42"/>
      <c r="H1427" s="42"/>
      <c r="I1427" s="232"/>
      <c r="J1427" s="42"/>
      <c r="K1427" s="42"/>
      <c r="L1427" s="46"/>
      <c r="M1427" s="233"/>
      <c r="N1427" s="234"/>
      <c r="O1427" s="86"/>
      <c r="P1427" s="86"/>
      <c r="Q1427" s="86"/>
      <c r="R1427" s="86"/>
      <c r="S1427" s="86"/>
      <c r="T1427" s="87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T1427" s="19" t="s">
        <v>270</v>
      </c>
      <c r="AU1427" s="19" t="s">
        <v>84</v>
      </c>
    </row>
    <row r="1428" s="13" customFormat="1">
      <c r="A1428" s="13"/>
      <c r="B1428" s="235"/>
      <c r="C1428" s="236"/>
      <c r="D1428" s="237" t="s">
        <v>272</v>
      </c>
      <c r="E1428" s="238" t="s">
        <v>19</v>
      </c>
      <c r="F1428" s="239" t="s">
        <v>273</v>
      </c>
      <c r="G1428" s="236"/>
      <c r="H1428" s="238" t="s">
        <v>19</v>
      </c>
      <c r="I1428" s="240"/>
      <c r="J1428" s="236"/>
      <c r="K1428" s="236"/>
      <c r="L1428" s="241"/>
      <c r="M1428" s="242"/>
      <c r="N1428" s="243"/>
      <c r="O1428" s="243"/>
      <c r="P1428" s="243"/>
      <c r="Q1428" s="243"/>
      <c r="R1428" s="243"/>
      <c r="S1428" s="243"/>
      <c r="T1428" s="244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45" t="s">
        <v>272</v>
      </c>
      <c r="AU1428" s="245" t="s">
        <v>84</v>
      </c>
      <c r="AV1428" s="13" t="s">
        <v>82</v>
      </c>
      <c r="AW1428" s="13" t="s">
        <v>34</v>
      </c>
      <c r="AX1428" s="13" t="s">
        <v>75</v>
      </c>
      <c r="AY1428" s="245" t="s">
        <v>262</v>
      </c>
    </row>
    <row r="1429" s="13" customFormat="1">
      <c r="A1429" s="13"/>
      <c r="B1429" s="235"/>
      <c r="C1429" s="236"/>
      <c r="D1429" s="237" t="s">
        <v>272</v>
      </c>
      <c r="E1429" s="238" t="s">
        <v>19</v>
      </c>
      <c r="F1429" s="239" t="s">
        <v>1364</v>
      </c>
      <c r="G1429" s="236"/>
      <c r="H1429" s="238" t="s">
        <v>19</v>
      </c>
      <c r="I1429" s="240"/>
      <c r="J1429" s="236"/>
      <c r="K1429" s="236"/>
      <c r="L1429" s="241"/>
      <c r="M1429" s="242"/>
      <c r="N1429" s="243"/>
      <c r="O1429" s="243"/>
      <c r="P1429" s="243"/>
      <c r="Q1429" s="243"/>
      <c r="R1429" s="243"/>
      <c r="S1429" s="243"/>
      <c r="T1429" s="244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T1429" s="245" t="s">
        <v>272</v>
      </c>
      <c r="AU1429" s="245" t="s">
        <v>84</v>
      </c>
      <c r="AV1429" s="13" t="s">
        <v>82</v>
      </c>
      <c r="AW1429" s="13" t="s">
        <v>34</v>
      </c>
      <c r="AX1429" s="13" t="s">
        <v>75</v>
      </c>
      <c r="AY1429" s="245" t="s">
        <v>262</v>
      </c>
    </row>
    <row r="1430" s="13" customFormat="1">
      <c r="A1430" s="13"/>
      <c r="B1430" s="235"/>
      <c r="C1430" s="236"/>
      <c r="D1430" s="237" t="s">
        <v>272</v>
      </c>
      <c r="E1430" s="238" t="s">
        <v>19</v>
      </c>
      <c r="F1430" s="239" t="s">
        <v>1365</v>
      </c>
      <c r="G1430" s="236"/>
      <c r="H1430" s="238" t="s">
        <v>19</v>
      </c>
      <c r="I1430" s="240"/>
      <c r="J1430" s="236"/>
      <c r="K1430" s="236"/>
      <c r="L1430" s="241"/>
      <c r="M1430" s="242"/>
      <c r="N1430" s="243"/>
      <c r="O1430" s="243"/>
      <c r="P1430" s="243"/>
      <c r="Q1430" s="243"/>
      <c r="R1430" s="243"/>
      <c r="S1430" s="243"/>
      <c r="T1430" s="244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T1430" s="245" t="s">
        <v>272</v>
      </c>
      <c r="AU1430" s="245" t="s">
        <v>84</v>
      </c>
      <c r="AV1430" s="13" t="s">
        <v>82</v>
      </c>
      <c r="AW1430" s="13" t="s">
        <v>34</v>
      </c>
      <c r="AX1430" s="13" t="s">
        <v>75</v>
      </c>
      <c r="AY1430" s="245" t="s">
        <v>262</v>
      </c>
    </row>
    <row r="1431" s="14" customFormat="1">
      <c r="A1431" s="14"/>
      <c r="B1431" s="246"/>
      <c r="C1431" s="247"/>
      <c r="D1431" s="237" t="s">
        <v>272</v>
      </c>
      <c r="E1431" s="248" t="s">
        <v>19</v>
      </c>
      <c r="F1431" s="249" t="s">
        <v>1378</v>
      </c>
      <c r="G1431" s="247"/>
      <c r="H1431" s="250">
        <v>5.7999999999999998</v>
      </c>
      <c r="I1431" s="251"/>
      <c r="J1431" s="247"/>
      <c r="K1431" s="247"/>
      <c r="L1431" s="252"/>
      <c r="M1431" s="253"/>
      <c r="N1431" s="254"/>
      <c r="O1431" s="254"/>
      <c r="P1431" s="254"/>
      <c r="Q1431" s="254"/>
      <c r="R1431" s="254"/>
      <c r="S1431" s="254"/>
      <c r="T1431" s="255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T1431" s="256" t="s">
        <v>272</v>
      </c>
      <c r="AU1431" s="256" t="s">
        <v>84</v>
      </c>
      <c r="AV1431" s="14" t="s">
        <v>84</v>
      </c>
      <c r="AW1431" s="14" t="s">
        <v>34</v>
      </c>
      <c r="AX1431" s="14" t="s">
        <v>75</v>
      </c>
      <c r="AY1431" s="256" t="s">
        <v>262</v>
      </c>
    </row>
    <row r="1432" s="15" customFormat="1">
      <c r="A1432" s="15"/>
      <c r="B1432" s="257"/>
      <c r="C1432" s="258"/>
      <c r="D1432" s="237" t="s">
        <v>272</v>
      </c>
      <c r="E1432" s="259" t="s">
        <v>19</v>
      </c>
      <c r="F1432" s="260" t="s">
        <v>278</v>
      </c>
      <c r="G1432" s="258"/>
      <c r="H1432" s="261">
        <v>5.7999999999999998</v>
      </c>
      <c r="I1432" s="262"/>
      <c r="J1432" s="258"/>
      <c r="K1432" s="258"/>
      <c r="L1432" s="263"/>
      <c r="M1432" s="264"/>
      <c r="N1432" s="265"/>
      <c r="O1432" s="265"/>
      <c r="P1432" s="265"/>
      <c r="Q1432" s="265"/>
      <c r="R1432" s="265"/>
      <c r="S1432" s="265"/>
      <c r="T1432" s="266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T1432" s="267" t="s">
        <v>272</v>
      </c>
      <c r="AU1432" s="267" t="s">
        <v>84</v>
      </c>
      <c r="AV1432" s="15" t="s">
        <v>268</v>
      </c>
      <c r="AW1432" s="15" t="s">
        <v>34</v>
      </c>
      <c r="AX1432" s="15" t="s">
        <v>82</v>
      </c>
      <c r="AY1432" s="267" t="s">
        <v>262</v>
      </c>
    </row>
    <row r="1433" s="2" customFormat="1" ht="24.15" customHeight="1">
      <c r="A1433" s="40"/>
      <c r="B1433" s="41"/>
      <c r="C1433" s="217" t="s">
        <v>1384</v>
      </c>
      <c r="D1433" s="217" t="s">
        <v>264</v>
      </c>
      <c r="E1433" s="218" t="s">
        <v>1385</v>
      </c>
      <c r="F1433" s="219" t="s">
        <v>1386</v>
      </c>
      <c r="G1433" s="220" t="s">
        <v>130</v>
      </c>
      <c r="H1433" s="221">
        <v>9</v>
      </c>
      <c r="I1433" s="222"/>
      <c r="J1433" s="223">
        <f>ROUND(I1433*H1433,2)</f>
        <v>0</v>
      </c>
      <c r="K1433" s="219" t="s">
        <v>267</v>
      </c>
      <c r="L1433" s="46"/>
      <c r="M1433" s="224" t="s">
        <v>19</v>
      </c>
      <c r="N1433" s="225" t="s">
        <v>46</v>
      </c>
      <c r="O1433" s="86"/>
      <c r="P1433" s="226">
        <f>O1433*H1433</f>
        <v>0</v>
      </c>
      <c r="Q1433" s="226">
        <v>0.0022200000000000002</v>
      </c>
      <c r="R1433" s="226">
        <f>Q1433*H1433</f>
        <v>0.019980000000000001</v>
      </c>
      <c r="S1433" s="226">
        <v>0</v>
      </c>
      <c r="T1433" s="227">
        <f>S1433*H1433</f>
        <v>0</v>
      </c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R1433" s="228" t="s">
        <v>367</v>
      </c>
      <c r="AT1433" s="228" t="s">
        <v>264</v>
      </c>
      <c r="AU1433" s="228" t="s">
        <v>84</v>
      </c>
      <c r="AY1433" s="19" t="s">
        <v>262</v>
      </c>
      <c r="BE1433" s="229">
        <f>IF(N1433="základní",J1433,0)</f>
        <v>0</v>
      </c>
      <c r="BF1433" s="229">
        <f>IF(N1433="snížená",J1433,0)</f>
        <v>0</v>
      </c>
      <c r="BG1433" s="229">
        <f>IF(N1433="zákl. přenesená",J1433,0)</f>
        <v>0</v>
      </c>
      <c r="BH1433" s="229">
        <f>IF(N1433="sníž. přenesená",J1433,0)</f>
        <v>0</v>
      </c>
      <c r="BI1433" s="229">
        <f>IF(N1433="nulová",J1433,0)</f>
        <v>0</v>
      </c>
      <c r="BJ1433" s="19" t="s">
        <v>82</v>
      </c>
      <c r="BK1433" s="229">
        <f>ROUND(I1433*H1433,2)</f>
        <v>0</v>
      </c>
      <c r="BL1433" s="19" t="s">
        <v>367</v>
      </c>
      <c r="BM1433" s="228" t="s">
        <v>1387</v>
      </c>
    </row>
    <row r="1434" s="2" customFormat="1">
      <c r="A1434" s="40"/>
      <c r="B1434" s="41"/>
      <c r="C1434" s="42"/>
      <c r="D1434" s="230" t="s">
        <v>270</v>
      </c>
      <c r="E1434" s="42"/>
      <c r="F1434" s="231" t="s">
        <v>1388</v>
      </c>
      <c r="G1434" s="42"/>
      <c r="H1434" s="42"/>
      <c r="I1434" s="232"/>
      <c r="J1434" s="42"/>
      <c r="K1434" s="42"/>
      <c r="L1434" s="46"/>
      <c r="M1434" s="233"/>
      <c r="N1434" s="234"/>
      <c r="O1434" s="86"/>
      <c r="P1434" s="86"/>
      <c r="Q1434" s="86"/>
      <c r="R1434" s="86"/>
      <c r="S1434" s="86"/>
      <c r="T1434" s="87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T1434" s="19" t="s">
        <v>270</v>
      </c>
      <c r="AU1434" s="19" t="s">
        <v>84</v>
      </c>
    </row>
    <row r="1435" s="13" customFormat="1">
      <c r="A1435" s="13"/>
      <c r="B1435" s="235"/>
      <c r="C1435" s="236"/>
      <c r="D1435" s="237" t="s">
        <v>272</v>
      </c>
      <c r="E1435" s="238" t="s">
        <v>19</v>
      </c>
      <c r="F1435" s="239" t="s">
        <v>273</v>
      </c>
      <c r="G1435" s="236"/>
      <c r="H1435" s="238" t="s">
        <v>19</v>
      </c>
      <c r="I1435" s="240"/>
      <c r="J1435" s="236"/>
      <c r="K1435" s="236"/>
      <c r="L1435" s="241"/>
      <c r="M1435" s="242"/>
      <c r="N1435" s="243"/>
      <c r="O1435" s="243"/>
      <c r="P1435" s="243"/>
      <c r="Q1435" s="243"/>
      <c r="R1435" s="243"/>
      <c r="S1435" s="243"/>
      <c r="T1435" s="244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T1435" s="245" t="s">
        <v>272</v>
      </c>
      <c r="AU1435" s="245" t="s">
        <v>84</v>
      </c>
      <c r="AV1435" s="13" t="s">
        <v>82</v>
      </c>
      <c r="AW1435" s="13" t="s">
        <v>34</v>
      </c>
      <c r="AX1435" s="13" t="s">
        <v>75</v>
      </c>
      <c r="AY1435" s="245" t="s">
        <v>262</v>
      </c>
    </row>
    <row r="1436" s="13" customFormat="1">
      <c r="A1436" s="13"/>
      <c r="B1436" s="235"/>
      <c r="C1436" s="236"/>
      <c r="D1436" s="237" t="s">
        <v>272</v>
      </c>
      <c r="E1436" s="238" t="s">
        <v>19</v>
      </c>
      <c r="F1436" s="239" t="s">
        <v>1364</v>
      </c>
      <c r="G1436" s="236"/>
      <c r="H1436" s="238" t="s">
        <v>19</v>
      </c>
      <c r="I1436" s="240"/>
      <c r="J1436" s="236"/>
      <c r="K1436" s="236"/>
      <c r="L1436" s="241"/>
      <c r="M1436" s="242"/>
      <c r="N1436" s="243"/>
      <c r="O1436" s="243"/>
      <c r="P1436" s="243"/>
      <c r="Q1436" s="243"/>
      <c r="R1436" s="243"/>
      <c r="S1436" s="243"/>
      <c r="T1436" s="244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T1436" s="245" t="s">
        <v>272</v>
      </c>
      <c r="AU1436" s="245" t="s">
        <v>84</v>
      </c>
      <c r="AV1436" s="13" t="s">
        <v>82</v>
      </c>
      <c r="AW1436" s="13" t="s">
        <v>34</v>
      </c>
      <c r="AX1436" s="13" t="s">
        <v>75</v>
      </c>
      <c r="AY1436" s="245" t="s">
        <v>262</v>
      </c>
    </row>
    <row r="1437" s="13" customFormat="1">
      <c r="A1437" s="13"/>
      <c r="B1437" s="235"/>
      <c r="C1437" s="236"/>
      <c r="D1437" s="237" t="s">
        <v>272</v>
      </c>
      <c r="E1437" s="238" t="s">
        <v>19</v>
      </c>
      <c r="F1437" s="239" t="s">
        <v>1365</v>
      </c>
      <c r="G1437" s="236"/>
      <c r="H1437" s="238" t="s">
        <v>19</v>
      </c>
      <c r="I1437" s="240"/>
      <c r="J1437" s="236"/>
      <c r="K1437" s="236"/>
      <c r="L1437" s="241"/>
      <c r="M1437" s="242"/>
      <c r="N1437" s="243"/>
      <c r="O1437" s="243"/>
      <c r="P1437" s="243"/>
      <c r="Q1437" s="243"/>
      <c r="R1437" s="243"/>
      <c r="S1437" s="243"/>
      <c r="T1437" s="244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T1437" s="245" t="s">
        <v>272</v>
      </c>
      <c r="AU1437" s="245" t="s">
        <v>84</v>
      </c>
      <c r="AV1437" s="13" t="s">
        <v>82</v>
      </c>
      <c r="AW1437" s="13" t="s">
        <v>34</v>
      </c>
      <c r="AX1437" s="13" t="s">
        <v>75</v>
      </c>
      <c r="AY1437" s="245" t="s">
        <v>262</v>
      </c>
    </row>
    <row r="1438" s="14" customFormat="1">
      <c r="A1438" s="14"/>
      <c r="B1438" s="246"/>
      <c r="C1438" s="247"/>
      <c r="D1438" s="237" t="s">
        <v>272</v>
      </c>
      <c r="E1438" s="248" t="s">
        <v>19</v>
      </c>
      <c r="F1438" s="249" t="s">
        <v>1389</v>
      </c>
      <c r="G1438" s="247"/>
      <c r="H1438" s="250">
        <v>1.8</v>
      </c>
      <c r="I1438" s="251"/>
      <c r="J1438" s="247"/>
      <c r="K1438" s="247"/>
      <c r="L1438" s="252"/>
      <c r="M1438" s="253"/>
      <c r="N1438" s="254"/>
      <c r="O1438" s="254"/>
      <c r="P1438" s="254"/>
      <c r="Q1438" s="254"/>
      <c r="R1438" s="254"/>
      <c r="S1438" s="254"/>
      <c r="T1438" s="255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T1438" s="256" t="s">
        <v>272</v>
      </c>
      <c r="AU1438" s="256" t="s">
        <v>84</v>
      </c>
      <c r="AV1438" s="14" t="s">
        <v>84</v>
      </c>
      <c r="AW1438" s="14" t="s">
        <v>34</v>
      </c>
      <c r="AX1438" s="14" t="s">
        <v>75</v>
      </c>
      <c r="AY1438" s="256" t="s">
        <v>262</v>
      </c>
    </row>
    <row r="1439" s="14" customFormat="1">
      <c r="A1439" s="14"/>
      <c r="B1439" s="246"/>
      <c r="C1439" s="247"/>
      <c r="D1439" s="237" t="s">
        <v>272</v>
      </c>
      <c r="E1439" s="248" t="s">
        <v>19</v>
      </c>
      <c r="F1439" s="249" t="s">
        <v>1390</v>
      </c>
      <c r="G1439" s="247"/>
      <c r="H1439" s="250">
        <v>7.2000000000000002</v>
      </c>
      <c r="I1439" s="251"/>
      <c r="J1439" s="247"/>
      <c r="K1439" s="247"/>
      <c r="L1439" s="252"/>
      <c r="M1439" s="253"/>
      <c r="N1439" s="254"/>
      <c r="O1439" s="254"/>
      <c r="P1439" s="254"/>
      <c r="Q1439" s="254"/>
      <c r="R1439" s="254"/>
      <c r="S1439" s="254"/>
      <c r="T1439" s="255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56" t="s">
        <v>272</v>
      </c>
      <c r="AU1439" s="256" t="s">
        <v>84</v>
      </c>
      <c r="AV1439" s="14" t="s">
        <v>84</v>
      </c>
      <c r="AW1439" s="14" t="s">
        <v>34</v>
      </c>
      <c r="AX1439" s="14" t="s">
        <v>75</v>
      </c>
      <c r="AY1439" s="256" t="s">
        <v>262</v>
      </c>
    </row>
    <row r="1440" s="15" customFormat="1">
      <c r="A1440" s="15"/>
      <c r="B1440" s="257"/>
      <c r="C1440" s="258"/>
      <c r="D1440" s="237" t="s">
        <v>272</v>
      </c>
      <c r="E1440" s="259" t="s">
        <v>19</v>
      </c>
      <c r="F1440" s="260" t="s">
        <v>278</v>
      </c>
      <c r="G1440" s="258"/>
      <c r="H1440" s="261">
        <v>9</v>
      </c>
      <c r="I1440" s="262"/>
      <c r="J1440" s="258"/>
      <c r="K1440" s="258"/>
      <c r="L1440" s="263"/>
      <c r="M1440" s="264"/>
      <c r="N1440" s="265"/>
      <c r="O1440" s="265"/>
      <c r="P1440" s="265"/>
      <c r="Q1440" s="265"/>
      <c r="R1440" s="265"/>
      <c r="S1440" s="265"/>
      <c r="T1440" s="266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T1440" s="267" t="s">
        <v>272</v>
      </c>
      <c r="AU1440" s="267" t="s">
        <v>84</v>
      </c>
      <c r="AV1440" s="15" t="s">
        <v>268</v>
      </c>
      <c r="AW1440" s="15" t="s">
        <v>34</v>
      </c>
      <c r="AX1440" s="15" t="s">
        <v>82</v>
      </c>
      <c r="AY1440" s="267" t="s">
        <v>262</v>
      </c>
    </row>
    <row r="1441" s="2" customFormat="1" ht="24.15" customHeight="1">
      <c r="A1441" s="40"/>
      <c r="B1441" s="41"/>
      <c r="C1441" s="217" t="s">
        <v>1391</v>
      </c>
      <c r="D1441" s="217" t="s">
        <v>264</v>
      </c>
      <c r="E1441" s="218" t="s">
        <v>1392</v>
      </c>
      <c r="F1441" s="219" t="s">
        <v>1393</v>
      </c>
      <c r="G1441" s="220" t="s">
        <v>130</v>
      </c>
      <c r="H1441" s="221">
        <v>13.199999999999999</v>
      </c>
      <c r="I1441" s="222"/>
      <c r="J1441" s="223">
        <f>ROUND(I1441*H1441,2)</f>
        <v>0</v>
      </c>
      <c r="K1441" s="219" t="s">
        <v>19</v>
      </c>
      <c r="L1441" s="46"/>
      <c r="M1441" s="224" t="s">
        <v>19</v>
      </c>
      <c r="N1441" s="225" t="s">
        <v>46</v>
      </c>
      <c r="O1441" s="86"/>
      <c r="P1441" s="226">
        <f>O1441*H1441</f>
        <v>0</v>
      </c>
      <c r="Q1441" s="226">
        <v>0.0035200000000000001</v>
      </c>
      <c r="R1441" s="226">
        <f>Q1441*H1441</f>
        <v>0.046463999999999998</v>
      </c>
      <c r="S1441" s="226">
        <v>0</v>
      </c>
      <c r="T1441" s="227">
        <f>S1441*H1441</f>
        <v>0</v>
      </c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R1441" s="228" t="s">
        <v>367</v>
      </c>
      <c r="AT1441" s="228" t="s">
        <v>264</v>
      </c>
      <c r="AU1441" s="228" t="s">
        <v>84</v>
      </c>
      <c r="AY1441" s="19" t="s">
        <v>262</v>
      </c>
      <c r="BE1441" s="229">
        <f>IF(N1441="základní",J1441,0)</f>
        <v>0</v>
      </c>
      <c r="BF1441" s="229">
        <f>IF(N1441="snížená",J1441,0)</f>
        <v>0</v>
      </c>
      <c r="BG1441" s="229">
        <f>IF(N1441="zákl. přenesená",J1441,0)</f>
        <v>0</v>
      </c>
      <c r="BH1441" s="229">
        <f>IF(N1441="sníž. přenesená",J1441,0)</f>
        <v>0</v>
      </c>
      <c r="BI1441" s="229">
        <f>IF(N1441="nulová",J1441,0)</f>
        <v>0</v>
      </c>
      <c r="BJ1441" s="19" t="s">
        <v>82</v>
      </c>
      <c r="BK1441" s="229">
        <f>ROUND(I1441*H1441,2)</f>
        <v>0</v>
      </c>
      <c r="BL1441" s="19" t="s">
        <v>367</v>
      </c>
      <c r="BM1441" s="228" t="s">
        <v>1394</v>
      </c>
    </row>
    <row r="1442" s="13" customFormat="1">
      <c r="A1442" s="13"/>
      <c r="B1442" s="235"/>
      <c r="C1442" s="236"/>
      <c r="D1442" s="237" t="s">
        <v>272</v>
      </c>
      <c r="E1442" s="238" t="s">
        <v>19</v>
      </c>
      <c r="F1442" s="239" t="s">
        <v>273</v>
      </c>
      <c r="G1442" s="236"/>
      <c r="H1442" s="238" t="s">
        <v>19</v>
      </c>
      <c r="I1442" s="240"/>
      <c r="J1442" s="236"/>
      <c r="K1442" s="236"/>
      <c r="L1442" s="241"/>
      <c r="M1442" s="242"/>
      <c r="N1442" s="243"/>
      <c r="O1442" s="243"/>
      <c r="P1442" s="243"/>
      <c r="Q1442" s="243"/>
      <c r="R1442" s="243"/>
      <c r="S1442" s="243"/>
      <c r="T1442" s="244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T1442" s="245" t="s">
        <v>272</v>
      </c>
      <c r="AU1442" s="245" t="s">
        <v>84</v>
      </c>
      <c r="AV1442" s="13" t="s">
        <v>82</v>
      </c>
      <c r="AW1442" s="13" t="s">
        <v>34</v>
      </c>
      <c r="AX1442" s="13" t="s">
        <v>75</v>
      </c>
      <c r="AY1442" s="245" t="s">
        <v>262</v>
      </c>
    </row>
    <row r="1443" s="13" customFormat="1">
      <c r="A1443" s="13"/>
      <c r="B1443" s="235"/>
      <c r="C1443" s="236"/>
      <c r="D1443" s="237" t="s">
        <v>272</v>
      </c>
      <c r="E1443" s="238" t="s">
        <v>19</v>
      </c>
      <c r="F1443" s="239" t="s">
        <v>1364</v>
      </c>
      <c r="G1443" s="236"/>
      <c r="H1443" s="238" t="s">
        <v>19</v>
      </c>
      <c r="I1443" s="240"/>
      <c r="J1443" s="236"/>
      <c r="K1443" s="236"/>
      <c r="L1443" s="241"/>
      <c r="M1443" s="242"/>
      <c r="N1443" s="243"/>
      <c r="O1443" s="243"/>
      <c r="P1443" s="243"/>
      <c r="Q1443" s="243"/>
      <c r="R1443" s="243"/>
      <c r="S1443" s="243"/>
      <c r="T1443" s="244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T1443" s="245" t="s">
        <v>272</v>
      </c>
      <c r="AU1443" s="245" t="s">
        <v>84</v>
      </c>
      <c r="AV1443" s="13" t="s">
        <v>82</v>
      </c>
      <c r="AW1443" s="13" t="s">
        <v>34</v>
      </c>
      <c r="AX1443" s="13" t="s">
        <v>75</v>
      </c>
      <c r="AY1443" s="245" t="s">
        <v>262</v>
      </c>
    </row>
    <row r="1444" s="13" customFormat="1">
      <c r="A1444" s="13"/>
      <c r="B1444" s="235"/>
      <c r="C1444" s="236"/>
      <c r="D1444" s="237" t="s">
        <v>272</v>
      </c>
      <c r="E1444" s="238" t="s">
        <v>19</v>
      </c>
      <c r="F1444" s="239" t="s">
        <v>1365</v>
      </c>
      <c r="G1444" s="236"/>
      <c r="H1444" s="238" t="s">
        <v>19</v>
      </c>
      <c r="I1444" s="240"/>
      <c r="J1444" s="236"/>
      <c r="K1444" s="236"/>
      <c r="L1444" s="241"/>
      <c r="M1444" s="242"/>
      <c r="N1444" s="243"/>
      <c r="O1444" s="243"/>
      <c r="P1444" s="243"/>
      <c r="Q1444" s="243"/>
      <c r="R1444" s="243"/>
      <c r="S1444" s="243"/>
      <c r="T1444" s="244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T1444" s="245" t="s">
        <v>272</v>
      </c>
      <c r="AU1444" s="245" t="s">
        <v>84</v>
      </c>
      <c r="AV1444" s="13" t="s">
        <v>82</v>
      </c>
      <c r="AW1444" s="13" t="s">
        <v>34</v>
      </c>
      <c r="AX1444" s="13" t="s">
        <v>75</v>
      </c>
      <c r="AY1444" s="245" t="s">
        <v>262</v>
      </c>
    </row>
    <row r="1445" s="14" customFormat="1">
      <c r="A1445" s="14"/>
      <c r="B1445" s="246"/>
      <c r="C1445" s="247"/>
      <c r="D1445" s="237" t="s">
        <v>272</v>
      </c>
      <c r="E1445" s="248" t="s">
        <v>19</v>
      </c>
      <c r="F1445" s="249" t="s">
        <v>1395</v>
      </c>
      <c r="G1445" s="247"/>
      <c r="H1445" s="250">
        <v>4.7999999999999998</v>
      </c>
      <c r="I1445" s="251"/>
      <c r="J1445" s="247"/>
      <c r="K1445" s="247"/>
      <c r="L1445" s="252"/>
      <c r="M1445" s="253"/>
      <c r="N1445" s="254"/>
      <c r="O1445" s="254"/>
      <c r="P1445" s="254"/>
      <c r="Q1445" s="254"/>
      <c r="R1445" s="254"/>
      <c r="S1445" s="254"/>
      <c r="T1445" s="255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T1445" s="256" t="s">
        <v>272</v>
      </c>
      <c r="AU1445" s="256" t="s">
        <v>84</v>
      </c>
      <c r="AV1445" s="14" t="s">
        <v>84</v>
      </c>
      <c r="AW1445" s="14" t="s">
        <v>34</v>
      </c>
      <c r="AX1445" s="14" t="s">
        <v>75</v>
      </c>
      <c r="AY1445" s="256" t="s">
        <v>262</v>
      </c>
    </row>
    <row r="1446" s="14" customFormat="1">
      <c r="A1446" s="14"/>
      <c r="B1446" s="246"/>
      <c r="C1446" s="247"/>
      <c r="D1446" s="237" t="s">
        <v>272</v>
      </c>
      <c r="E1446" s="248" t="s">
        <v>19</v>
      </c>
      <c r="F1446" s="249" t="s">
        <v>1396</v>
      </c>
      <c r="G1446" s="247"/>
      <c r="H1446" s="250">
        <v>1.2</v>
      </c>
      <c r="I1446" s="251"/>
      <c r="J1446" s="247"/>
      <c r="K1446" s="247"/>
      <c r="L1446" s="252"/>
      <c r="M1446" s="253"/>
      <c r="N1446" s="254"/>
      <c r="O1446" s="254"/>
      <c r="P1446" s="254"/>
      <c r="Q1446" s="254"/>
      <c r="R1446" s="254"/>
      <c r="S1446" s="254"/>
      <c r="T1446" s="255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T1446" s="256" t="s">
        <v>272</v>
      </c>
      <c r="AU1446" s="256" t="s">
        <v>84</v>
      </c>
      <c r="AV1446" s="14" t="s">
        <v>84</v>
      </c>
      <c r="AW1446" s="14" t="s">
        <v>34</v>
      </c>
      <c r="AX1446" s="14" t="s">
        <v>75</v>
      </c>
      <c r="AY1446" s="256" t="s">
        <v>262</v>
      </c>
    </row>
    <row r="1447" s="14" customFormat="1">
      <c r="A1447" s="14"/>
      <c r="B1447" s="246"/>
      <c r="C1447" s="247"/>
      <c r="D1447" s="237" t="s">
        <v>272</v>
      </c>
      <c r="E1447" s="248" t="s">
        <v>19</v>
      </c>
      <c r="F1447" s="249" t="s">
        <v>1397</v>
      </c>
      <c r="G1447" s="247"/>
      <c r="H1447" s="250">
        <v>7.2000000000000002</v>
      </c>
      <c r="I1447" s="251"/>
      <c r="J1447" s="247"/>
      <c r="K1447" s="247"/>
      <c r="L1447" s="252"/>
      <c r="M1447" s="253"/>
      <c r="N1447" s="254"/>
      <c r="O1447" s="254"/>
      <c r="P1447" s="254"/>
      <c r="Q1447" s="254"/>
      <c r="R1447" s="254"/>
      <c r="S1447" s="254"/>
      <c r="T1447" s="255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T1447" s="256" t="s">
        <v>272</v>
      </c>
      <c r="AU1447" s="256" t="s">
        <v>84</v>
      </c>
      <c r="AV1447" s="14" t="s">
        <v>84</v>
      </c>
      <c r="AW1447" s="14" t="s">
        <v>34</v>
      </c>
      <c r="AX1447" s="14" t="s">
        <v>75</v>
      </c>
      <c r="AY1447" s="256" t="s">
        <v>262</v>
      </c>
    </row>
    <row r="1448" s="15" customFormat="1">
      <c r="A1448" s="15"/>
      <c r="B1448" s="257"/>
      <c r="C1448" s="258"/>
      <c r="D1448" s="237" t="s">
        <v>272</v>
      </c>
      <c r="E1448" s="259" t="s">
        <v>19</v>
      </c>
      <c r="F1448" s="260" t="s">
        <v>278</v>
      </c>
      <c r="G1448" s="258"/>
      <c r="H1448" s="261">
        <v>13.199999999999999</v>
      </c>
      <c r="I1448" s="262"/>
      <c r="J1448" s="258"/>
      <c r="K1448" s="258"/>
      <c r="L1448" s="263"/>
      <c r="M1448" s="264"/>
      <c r="N1448" s="265"/>
      <c r="O1448" s="265"/>
      <c r="P1448" s="265"/>
      <c r="Q1448" s="265"/>
      <c r="R1448" s="265"/>
      <c r="S1448" s="265"/>
      <c r="T1448" s="266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T1448" s="267" t="s">
        <v>272</v>
      </c>
      <c r="AU1448" s="267" t="s">
        <v>84</v>
      </c>
      <c r="AV1448" s="15" t="s">
        <v>268</v>
      </c>
      <c r="AW1448" s="15" t="s">
        <v>34</v>
      </c>
      <c r="AX1448" s="15" t="s">
        <v>82</v>
      </c>
      <c r="AY1448" s="267" t="s">
        <v>262</v>
      </c>
    </row>
    <row r="1449" s="2" customFormat="1" ht="33" customHeight="1">
      <c r="A1449" s="40"/>
      <c r="B1449" s="41"/>
      <c r="C1449" s="217" t="s">
        <v>1398</v>
      </c>
      <c r="D1449" s="217" t="s">
        <v>264</v>
      </c>
      <c r="E1449" s="218" t="s">
        <v>1399</v>
      </c>
      <c r="F1449" s="219" t="s">
        <v>1400</v>
      </c>
      <c r="G1449" s="220" t="s">
        <v>370</v>
      </c>
      <c r="H1449" s="221">
        <v>32</v>
      </c>
      <c r="I1449" s="222"/>
      <c r="J1449" s="223">
        <f>ROUND(I1449*H1449,2)</f>
        <v>0</v>
      </c>
      <c r="K1449" s="219" t="s">
        <v>267</v>
      </c>
      <c r="L1449" s="46"/>
      <c r="M1449" s="224" t="s">
        <v>19</v>
      </c>
      <c r="N1449" s="225" t="s">
        <v>46</v>
      </c>
      <c r="O1449" s="86"/>
      <c r="P1449" s="226">
        <f>O1449*H1449</f>
        <v>0</v>
      </c>
      <c r="Q1449" s="226">
        <v>0</v>
      </c>
      <c r="R1449" s="226">
        <f>Q1449*H1449</f>
        <v>0</v>
      </c>
      <c r="S1449" s="226">
        <v>0</v>
      </c>
      <c r="T1449" s="227">
        <f>S1449*H1449</f>
        <v>0</v>
      </c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R1449" s="228" t="s">
        <v>367</v>
      </c>
      <c r="AT1449" s="228" t="s">
        <v>264</v>
      </c>
      <c r="AU1449" s="228" t="s">
        <v>84</v>
      </c>
      <c r="AY1449" s="19" t="s">
        <v>262</v>
      </c>
      <c r="BE1449" s="229">
        <f>IF(N1449="základní",J1449,0)</f>
        <v>0</v>
      </c>
      <c r="BF1449" s="229">
        <f>IF(N1449="snížená",J1449,0)</f>
        <v>0</v>
      </c>
      <c r="BG1449" s="229">
        <f>IF(N1449="zákl. přenesená",J1449,0)</f>
        <v>0</v>
      </c>
      <c r="BH1449" s="229">
        <f>IF(N1449="sníž. přenesená",J1449,0)</f>
        <v>0</v>
      </c>
      <c r="BI1449" s="229">
        <f>IF(N1449="nulová",J1449,0)</f>
        <v>0</v>
      </c>
      <c r="BJ1449" s="19" t="s">
        <v>82</v>
      </c>
      <c r="BK1449" s="229">
        <f>ROUND(I1449*H1449,2)</f>
        <v>0</v>
      </c>
      <c r="BL1449" s="19" t="s">
        <v>367</v>
      </c>
      <c r="BM1449" s="228" t="s">
        <v>1401</v>
      </c>
    </row>
    <row r="1450" s="2" customFormat="1">
      <c r="A1450" s="40"/>
      <c r="B1450" s="41"/>
      <c r="C1450" s="42"/>
      <c r="D1450" s="230" t="s">
        <v>270</v>
      </c>
      <c r="E1450" s="42"/>
      <c r="F1450" s="231" t="s">
        <v>1402</v>
      </c>
      <c r="G1450" s="42"/>
      <c r="H1450" s="42"/>
      <c r="I1450" s="232"/>
      <c r="J1450" s="42"/>
      <c r="K1450" s="42"/>
      <c r="L1450" s="46"/>
      <c r="M1450" s="233"/>
      <c r="N1450" s="234"/>
      <c r="O1450" s="86"/>
      <c r="P1450" s="86"/>
      <c r="Q1450" s="86"/>
      <c r="R1450" s="86"/>
      <c r="S1450" s="86"/>
      <c r="T1450" s="87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T1450" s="19" t="s">
        <v>270</v>
      </c>
      <c r="AU1450" s="19" t="s">
        <v>84</v>
      </c>
    </row>
    <row r="1451" s="13" customFormat="1">
      <c r="A1451" s="13"/>
      <c r="B1451" s="235"/>
      <c r="C1451" s="236"/>
      <c r="D1451" s="237" t="s">
        <v>272</v>
      </c>
      <c r="E1451" s="238" t="s">
        <v>19</v>
      </c>
      <c r="F1451" s="239" t="s">
        <v>273</v>
      </c>
      <c r="G1451" s="236"/>
      <c r="H1451" s="238" t="s">
        <v>19</v>
      </c>
      <c r="I1451" s="240"/>
      <c r="J1451" s="236"/>
      <c r="K1451" s="236"/>
      <c r="L1451" s="241"/>
      <c r="M1451" s="242"/>
      <c r="N1451" s="243"/>
      <c r="O1451" s="243"/>
      <c r="P1451" s="243"/>
      <c r="Q1451" s="243"/>
      <c r="R1451" s="243"/>
      <c r="S1451" s="243"/>
      <c r="T1451" s="244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T1451" s="245" t="s">
        <v>272</v>
      </c>
      <c r="AU1451" s="245" t="s">
        <v>84</v>
      </c>
      <c r="AV1451" s="13" t="s">
        <v>82</v>
      </c>
      <c r="AW1451" s="13" t="s">
        <v>34</v>
      </c>
      <c r="AX1451" s="13" t="s">
        <v>75</v>
      </c>
      <c r="AY1451" s="245" t="s">
        <v>262</v>
      </c>
    </row>
    <row r="1452" s="13" customFormat="1">
      <c r="A1452" s="13"/>
      <c r="B1452" s="235"/>
      <c r="C1452" s="236"/>
      <c r="D1452" s="237" t="s">
        <v>272</v>
      </c>
      <c r="E1452" s="238" t="s">
        <v>19</v>
      </c>
      <c r="F1452" s="239" t="s">
        <v>1364</v>
      </c>
      <c r="G1452" s="236"/>
      <c r="H1452" s="238" t="s">
        <v>19</v>
      </c>
      <c r="I1452" s="240"/>
      <c r="J1452" s="236"/>
      <c r="K1452" s="236"/>
      <c r="L1452" s="241"/>
      <c r="M1452" s="242"/>
      <c r="N1452" s="243"/>
      <c r="O1452" s="243"/>
      <c r="P1452" s="243"/>
      <c r="Q1452" s="243"/>
      <c r="R1452" s="243"/>
      <c r="S1452" s="243"/>
      <c r="T1452" s="244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45" t="s">
        <v>272</v>
      </c>
      <c r="AU1452" s="245" t="s">
        <v>84</v>
      </c>
      <c r="AV1452" s="13" t="s">
        <v>82</v>
      </c>
      <c r="AW1452" s="13" t="s">
        <v>34</v>
      </c>
      <c r="AX1452" s="13" t="s">
        <v>75</v>
      </c>
      <c r="AY1452" s="245" t="s">
        <v>262</v>
      </c>
    </row>
    <row r="1453" s="13" customFormat="1">
      <c r="A1453" s="13"/>
      <c r="B1453" s="235"/>
      <c r="C1453" s="236"/>
      <c r="D1453" s="237" t="s">
        <v>272</v>
      </c>
      <c r="E1453" s="238" t="s">
        <v>19</v>
      </c>
      <c r="F1453" s="239" t="s">
        <v>1365</v>
      </c>
      <c r="G1453" s="236"/>
      <c r="H1453" s="238" t="s">
        <v>19</v>
      </c>
      <c r="I1453" s="240"/>
      <c r="J1453" s="236"/>
      <c r="K1453" s="236"/>
      <c r="L1453" s="241"/>
      <c r="M1453" s="242"/>
      <c r="N1453" s="243"/>
      <c r="O1453" s="243"/>
      <c r="P1453" s="243"/>
      <c r="Q1453" s="243"/>
      <c r="R1453" s="243"/>
      <c r="S1453" s="243"/>
      <c r="T1453" s="244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T1453" s="245" t="s">
        <v>272</v>
      </c>
      <c r="AU1453" s="245" t="s">
        <v>84</v>
      </c>
      <c r="AV1453" s="13" t="s">
        <v>82</v>
      </c>
      <c r="AW1453" s="13" t="s">
        <v>34</v>
      </c>
      <c r="AX1453" s="13" t="s">
        <v>75</v>
      </c>
      <c r="AY1453" s="245" t="s">
        <v>262</v>
      </c>
    </row>
    <row r="1454" s="14" customFormat="1">
      <c r="A1454" s="14"/>
      <c r="B1454" s="246"/>
      <c r="C1454" s="247"/>
      <c r="D1454" s="237" t="s">
        <v>272</v>
      </c>
      <c r="E1454" s="248" t="s">
        <v>19</v>
      </c>
      <c r="F1454" s="249" t="s">
        <v>1403</v>
      </c>
      <c r="G1454" s="247"/>
      <c r="H1454" s="250">
        <v>4</v>
      </c>
      <c r="I1454" s="251"/>
      <c r="J1454" s="247"/>
      <c r="K1454" s="247"/>
      <c r="L1454" s="252"/>
      <c r="M1454" s="253"/>
      <c r="N1454" s="254"/>
      <c r="O1454" s="254"/>
      <c r="P1454" s="254"/>
      <c r="Q1454" s="254"/>
      <c r="R1454" s="254"/>
      <c r="S1454" s="254"/>
      <c r="T1454" s="255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56" t="s">
        <v>272</v>
      </c>
      <c r="AU1454" s="256" t="s">
        <v>84</v>
      </c>
      <c r="AV1454" s="14" t="s">
        <v>84</v>
      </c>
      <c r="AW1454" s="14" t="s">
        <v>34</v>
      </c>
      <c r="AX1454" s="14" t="s">
        <v>75</v>
      </c>
      <c r="AY1454" s="256" t="s">
        <v>262</v>
      </c>
    </row>
    <row r="1455" s="14" customFormat="1">
      <c r="A1455" s="14"/>
      <c r="B1455" s="246"/>
      <c r="C1455" s="247"/>
      <c r="D1455" s="237" t="s">
        <v>272</v>
      </c>
      <c r="E1455" s="248" t="s">
        <v>19</v>
      </c>
      <c r="F1455" s="249" t="s">
        <v>1404</v>
      </c>
      <c r="G1455" s="247"/>
      <c r="H1455" s="250">
        <v>8</v>
      </c>
      <c r="I1455" s="251"/>
      <c r="J1455" s="247"/>
      <c r="K1455" s="247"/>
      <c r="L1455" s="252"/>
      <c r="M1455" s="253"/>
      <c r="N1455" s="254"/>
      <c r="O1455" s="254"/>
      <c r="P1455" s="254"/>
      <c r="Q1455" s="254"/>
      <c r="R1455" s="254"/>
      <c r="S1455" s="254"/>
      <c r="T1455" s="255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T1455" s="256" t="s">
        <v>272</v>
      </c>
      <c r="AU1455" s="256" t="s">
        <v>84</v>
      </c>
      <c r="AV1455" s="14" t="s">
        <v>84</v>
      </c>
      <c r="AW1455" s="14" t="s">
        <v>34</v>
      </c>
      <c r="AX1455" s="14" t="s">
        <v>75</v>
      </c>
      <c r="AY1455" s="256" t="s">
        <v>262</v>
      </c>
    </row>
    <row r="1456" s="14" customFormat="1">
      <c r="A1456" s="14"/>
      <c r="B1456" s="246"/>
      <c r="C1456" s="247"/>
      <c r="D1456" s="237" t="s">
        <v>272</v>
      </c>
      <c r="E1456" s="248" t="s">
        <v>19</v>
      </c>
      <c r="F1456" s="249" t="s">
        <v>1405</v>
      </c>
      <c r="G1456" s="247"/>
      <c r="H1456" s="250">
        <v>8</v>
      </c>
      <c r="I1456" s="251"/>
      <c r="J1456" s="247"/>
      <c r="K1456" s="247"/>
      <c r="L1456" s="252"/>
      <c r="M1456" s="253"/>
      <c r="N1456" s="254"/>
      <c r="O1456" s="254"/>
      <c r="P1456" s="254"/>
      <c r="Q1456" s="254"/>
      <c r="R1456" s="254"/>
      <c r="S1456" s="254"/>
      <c r="T1456" s="255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T1456" s="256" t="s">
        <v>272</v>
      </c>
      <c r="AU1456" s="256" t="s">
        <v>84</v>
      </c>
      <c r="AV1456" s="14" t="s">
        <v>84</v>
      </c>
      <c r="AW1456" s="14" t="s">
        <v>34</v>
      </c>
      <c r="AX1456" s="14" t="s">
        <v>75</v>
      </c>
      <c r="AY1456" s="256" t="s">
        <v>262</v>
      </c>
    </row>
    <row r="1457" s="14" customFormat="1">
      <c r="A1457" s="14"/>
      <c r="B1457" s="246"/>
      <c r="C1457" s="247"/>
      <c r="D1457" s="237" t="s">
        <v>272</v>
      </c>
      <c r="E1457" s="248" t="s">
        <v>19</v>
      </c>
      <c r="F1457" s="249" t="s">
        <v>1406</v>
      </c>
      <c r="G1457" s="247"/>
      <c r="H1457" s="250">
        <v>4</v>
      </c>
      <c r="I1457" s="251"/>
      <c r="J1457" s="247"/>
      <c r="K1457" s="247"/>
      <c r="L1457" s="252"/>
      <c r="M1457" s="253"/>
      <c r="N1457" s="254"/>
      <c r="O1457" s="254"/>
      <c r="P1457" s="254"/>
      <c r="Q1457" s="254"/>
      <c r="R1457" s="254"/>
      <c r="S1457" s="254"/>
      <c r="T1457" s="255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T1457" s="256" t="s">
        <v>272</v>
      </c>
      <c r="AU1457" s="256" t="s">
        <v>84</v>
      </c>
      <c r="AV1457" s="14" t="s">
        <v>84</v>
      </c>
      <c r="AW1457" s="14" t="s">
        <v>34</v>
      </c>
      <c r="AX1457" s="14" t="s">
        <v>75</v>
      </c>
      <c r="AY1457" s="256" t="s">
        <v>262</v>
      </c>
    </row>
    <row r="1458" s="14" customFormat="1">
      <c r="A1458" s="14"/>
      <c r="B1458" s="246"/>
      <c r="C1458" s="247"/>
      <c r="D1458" s="237" t="s">
        <v>272</v>
      </c>
      <c r="E1458" s="248" t="s">
        <v>19</v>
      </c>
      <c r="F1458" s="249" t="s">
        <v>1407</v>
      </c>
      <c r="G1458" s="247"/>
      <c r="H1458" s="250">
        <v>8</v>
      </c>
      <c r="I1458" s="251"/>
      <c r="J1458" s="247"/>
      <c r="K1458" s="247"/>
      <c r="L1458" s="252"/>
      <c r="M1458" s="253"/>
      <c r="N1458" s="254"/>
      <c r="O1458" s="254"/>
      <c r="P1458" s="254"/>
      <c r="Q1458" s="254"/>
      <c r="R1458" s="254"/>
      <c r="S1458" s="254"/>
      <c r="T1458" s="255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T1458" s="256" t="s">
        <v>272</v>
      </c>
      <c r="AU1458" s="256" t="s">
        <v>84</v>
      </c>
      <c r="AV1458" s="14" t="s">
        <v>84</v>
      </c>
      <c r="AW1458" s="14" t="s">
        <v>34</v>
      </c>
      <c r="AX1458" s="14" t="s">
        <v>75</v>
      </c>
      <c r="AY1458" s="256" t="s">
        <v>262</v>
      </c>
    </row>
    <row r="1459" s="15" customFormat="1">
      <c r="A1459" s="15"/>
      <c r="B1459" s="257"/>
      <c r="C1459" s="258"/>
      <c r="D1459" s="237" t="s">
        <v>272</v>
      </c>
      <c r="E1459" s="259" t="s">
        <v>19</v>
      </c>
      <c r="F1459" s="260" t="s">
        <v>278</v>
      </c>
      <c r="G1459" s="258"/>
      <c r="H1459" s="261">
        <v>32</v>
      </c>
      <c r="I1459" s="262"/>
      <c r="J1459" s="258"/>
      <c r="K1459" s="258"/>
      <c r="L1459" s="263"/>
      <c r="M1459" s="264"/>
      <c r="N1459" s="265"/>
      <c r="O1459" s="265"/>
      <c r="P1459" s="265"/>
      <c r="Q1459" s="265"/>
      <c r="R1459" s="265"/>
      <c r="S1459" s="265"/>
      <c r="T1459" s="266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T1459" s="267" t="s">
        <v>272</v>
      </c>
      <c r="AU1459" s="267" t="s">
        <v>84</v>
      </c>
      <c r="AV1459" s="15" t="s">
        <v>268</v>
      </c>
      <c r="AW1459" s="15" t="s">
        <v>34</v>
      </c>
      <c r="AX1459" s="15" t="s">
        <v>82</v>
      </c>
      <c r="AY1459" s="267" t="s">
        <v>262</v>
      </c>
    </row>
    <row r="1460" s="2" customFormat="1" ht="24.15" customHeight="1">
      <c r="A1460" s="40"/>
      <c r="B1460" s="41"/>
      <c r="C1460" s="217" t="s">
        <v>1408</v>
      </c>
      <c r="D1460" s="217" t="s">
        <v>264</v>
      </c>
      <c r="E1460" s="218" t="s">
        <v>1409</v>
      </c>
      <c r="F1460" s="219" t="s">
        <v>1410</v>
      </c>
      <c r="G1460" s="220" t="s">
        <v>130</v>
      </c>
      <c r="H1460" s="221">
        <v>6.2000000000000002</v>
      </c>
      <c r="I1460" s="222"/>
      <c r="J1460" s="223">
        <f>ROUND(I1460*H1460,2)</f>
        <v>0</v>
      </c>
      <c r="K1460" s="219" t="s">
        <v>19</v>
      </c>
      <c r="L1460" s="46"/>
      <c r="M1460" s="224" t="s">
        <v>19</v>
      </c>
      <c r="N1460" s="225" t="s">
        <v>46</v>
      </c>
      <c r="O1460" s="86"/>
      <c r="P1460" s="226">
        <f>O1460*H1460</f>
        <v>0</v>
      </c>
      <c r="Q1460" s="226">
        <v>0.0029099999999999998</v>
      </c>
      <c r="R1460" s="226">
        <f>Q1460*H1460</f>
        <v>0.018041999999999999</v>
      </c>
      <c r="S1460" s="226">
        <v>0</v>
      </c>
      <c r="T1460" s="227">
        <f>S1460*H1460</f>
        <v>0</v>
      </c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R1460" s="228" t="s">
        <v>367</v>
      </c>
      <c r="AT1460" s="228" t="s">
        <v>264</v>
      </c>
      <c r="AU1460" s="228" t="s">
        <v>84</v>
      </c>
      <c r="AY1460" s="19" t="s">
        <v>262</v>
      </c>
      <c r="BE1460" s="229">
        <f>IF(N1460="základní",J1460,0)</f>
        <v>0</v>
      </c>
      <c r="BF1460" s="229">
        <f>IF(N1460="snížená",J1460,0)</f>
        <v>0</v>
      </c>
      <c r="BG1460" s="229">
        <f>IF(N1460="zákl. přenesená",J1460,0)</f>
        <v>0</v>
      </c>
      <c r="BH1460" s="229">
        <f>IF(N1460="sníž. přenesená",J1460,0)</f>
        <v>0</v>
      </c>
      <c r="BI1460" s="229">
        <f>IF(N1460="nulová",J1460,0)</f>
        <v>0</v>
      </c>
      <c r="BJ1460" s="19" t="s">
        <v>82</v>
      </c>
      <c r="BK1460" s="229">
        <f>ROUND(I1460*H1460,2)</f>
        <v>0</v>
      </c>
      <c r="BL1460" s="19" t="s">
        <v>367</v>
      </c>
      <c r="BM1460" s="228" t="s">
        <v>1411</v>
      </c>
    </row>
    <row r="1461" s="13" customFormat="1">
      <c r="A1461" s="13"/>
      <c r="B1461" s="235"/>
      <c r="C1461" s="236"/>
      <c r="D1461" s="237" t="s">
        <v>272</v>
      </c>
      <c r="E1461" s="238" t="s">
        <v>19</v>
      </c>
      <c r="F1461" s="239" t="s">
        <v>273</v>
      </c>
      <c r="G1461" s="236"/>
      <c r="H1461" s="238" t="s">
        <v>19</v>
      </c>
      <c r="I1461" s="240"/>
      <c r="J1461" s="236"/>
      <c r="K1461" s="236"/>
      <c r="L1461" s="241"/>
      <c r="M1461" s="242"/>
      <c r="N1461" s="243"/>
      <c r="O1461" s="243"/>
      <c r="P1461" s="243"/>
      <c r="Q1461" s="243"/>
      <c r="R1461" s="243"/>
      <c r="S1461" s="243"/>
      <c r="T1461" s="244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T1461" s="245" t="s">
        <v>272</v>
      </c>
      <c r="AU1461" s="245" t="s">
        <v>84</v>
      </c>
      <c r="AV1461" s="13" t="s">
        <v>82</v>
      </c>
      <c r="AW1461" s="13" t="s">
        <v>34</v>
      </c>
      <c r="AX1461" s="13" t="s">
        <v>75</v>
      </c>
      <c r="AY1461" s="245" t="s">
        <v>262</v>
      </c>
    </row>
    <row r="1462" s="13" customFormat="1">
      <c r="A1462" s="13"/>
      <c r="B1462" s="235"/>
      <c r="C1462" s="236"/>
      <c r="D1462" s="237" t="s">
        <v>272</v>
      </c>
      <c r="E1462" s="238" t="s">
        <v>19</v>
      </c>
      <c r="F1462" s="239" t="s">
        <v>1364</v>
      </c>
      <c r="G1462" s="236"/>
      <c r="H1462" s="238" t="s">
        <v>19</v>
      </c>
      <c r="I1462" s="240"/>
      <c r="J1462" s="236"/>
      <c r="K1462" s="236"/>
      <c r="L1462" s="241"/>
      <c r="M1462" s="242"/>
      <c r="N1462" s="243"/>
      <c r="O1462" s="243"/>
      <c r="P1462" s="243"/>
      <c r="Q1462" s="243"/>
      <c r="R1462" s="243"/>
      <c r="S1462" s="243"/>
      <c r="T1462" s="244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T1462" s="245" t="s">
        <v>272</v>
      </c>
      <c r="AU1462" s="245" t="s">
        <v>84</v>
      </c>
      <c r="AV1462" s="13" t="s">
        <v>82</v>
      </c>
      <c r="AW1462" s="13" t="s">
        <v>34</v>
      </c>
      <c r="AX1462" s="13" t="s">
        <v>75</v>
      </c>
      <c r="AY1462" s="245" t="s">
        <v>262</v>
      </c>
    </row>
    <row r="1463" s="13" customFormat="1">
      <c r="A1463" s="13"/>
      <c r="B1463" s="235"/>
      <c r="C1463" s="236"/>
      <c r="D1463" s="237" t="s">
        <v>272</v>
      </c>
      <c r="E1463" s="238" t="s">
        <v>19</v>
      </c>
      <c r="F1463" s="239" t="s">
        <v>1365</v>
      </c>
      <c r="G1463" s="236"/>
      <c r="H1463" s="238" t="s">
        <v>19</v>
      </c>
      <c r="I1463" s="240"/>
      <c r="J1463" s="236"/>
      <c r="K1463" s="236"/>
      <c r="L1463" s="241"/>
      <c r="M1463" s="242"/>
      <c r="N1463" s="243"/>
      <c r="O1463" s="243"/>
      <c r="P1463" s="243"/>
      <c r="Q1463" s="243"/>
      <c r="R1463" s="243"/>
      <c r="S1463" s="243"/>
      <c r="T1463" s="244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T1463" s="245" t="s">
        <v>272</v>
      </c>
      <c r="AU1463" s="245" t="s">
        <v>84</v>
      </c>
      <c r="AV1463" s="13" t="s">
        <v>82</v>
      </c>
      <c r="AW1463" s="13" t="s">
        <v>34</v>
      </c>
      <c r="AX1463" s="13" t="s">
        <v>75</v>
      </c>
      <c r="AY1463" s="245" t="s">
        <v>262</v>
      </c>
    </row>
    <row r="1464" s="14" customFormat="1">
      <c r="A1464" s="14"/>
      <c r="B1464" s="246"/>
      <c r="C1464" s="247"/>
      <c r="D1464" s="237" t="s">
        <v>272</v>
      </c>
      <c r="E1464" s="248" t="s">
        <v>19</v>
      </c>
      <c r="F1464" s="249" t="s">
        <v>1412</v>
      </c>
      <c r="G1464" s="247"/>
      <c r="H1464" s="250">
        <v>6.2000000000000002</v>
      </c>
      <c r="I1464" s="251"/>
      <c r="J1464" s="247"/>
      <c r="K1464" s="247"/>
      <c r="L1464" s="252"/>
      <c r="M1464" s="253"/>
      <c r="N1464" s="254"/>
      <c r="O1464" s="254"/>
      <c r="P1464" s="254"/>
      <c r="Q1464" s="254"/>
      <c r="R1464" s="254"/>
      <c r="S1464" s="254"/>
      <c r="T1464" s="255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T1464" s="256" t="s">
        <v>272</v>
      </c>
      <c r="AU1464" s="256" t="s">
        <v>84</v>
      </c>
      <c r="AV1464" s="14" t="s">
        <v>84</v>
      </c>
      <c r="AW1464" s="14" t="s">
        <v>34</v>
      </c>
      <c r="AX1464" s="14" t="s">
        <v>75</v>
      </c>
      <c r="AY1464" s="256" t="s">
        <v>262</v>
      </c>
    </row>
    <row r="1465" s="15" customFormat="1">
      <c r="A1465" s="15"/>
      <c r="B1465" s="257"/>
      <c r="C1465" s="258"/>
      <c r="D1465" s="237" t="s">
        <v>272</v>
      </c>
      <c r="E1465" s="259" t="s">
        <v>19</v>
      </c>
      <c r="F1465" s="260" t="s">
        <v>278</v>
      </c>
      <c r="G1465" s="258"/>
      <c r="H1465" s="261">
        <v>6.2000000000000002</v>
      </c>
      <c r="I1465" s="262"/>
      <c r="J1465" s="258"/>
      <c r="K1465" s="258"/>
      <c r="L1465" s="263"/>
      <c r="M1465" s="264"/>
      <c r="N1465" s="265"/>
      <c r="O1465" s="265"/>
      <c r="P1465" s="265"/>
      <c r="Q1465" s="265"/>
      <c r="R1465" s="265"/>
      <c r="S1465" s="265"/>
      <c r="T1465" s="266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T1465" s="267" t="s">
        <v>272</v>
      </c>
      <c r="AU1465" s="267" t="s">
        <v>84</v>
      </c>
      <c r="AV1465" s="15" t="s">
        <v>268</v>
      </c>
      <c r="AW1465" s="15" t="s">
        <v>34</v>
      </c>
      <c r="AX1465" s="15" t="s">
        <v>82</v>
      </c>
      <c r="AY1465" s="267" t="s">
        <v>262</v>
      </c>
    </row>
    <row r="1466" s="2" customFormat="1" ht="24.15" customHeight="1">
      <c r="A1466" s="40"/>
      <c r="B1466" s="41"/>
      <c r="C1466" s="217" t="s">
        <v>1413</v>
      </c>
      <c r="D1466" s="217" t="s">
        <v>264</v>
      </c>
      <c r="E1466" s="218" t="s">
        <v>1414</v>
      </c>
      <c r="F1466" s="219" t="s">
        <v>1415</v>
      </c>
      <c r="G1466" s="220" t="s">
        <v>116</v>
      </c>
      <c r="H1466" s="221">
        <v>1.3</v>
      </c>
      <c r="I1466" s="222"/>
      <c r="J1466" s="223">
        <f>ROUND(I1466*H1466,2)</f>
        <v>0</v>
      </c>
      <c r="K1466" s="219" t="s">
        <v>267</v>
      </c>
      <c r="L1466" s="46"/>
      <c r="M1466" s="224" t="s">
        <v>19</v>
      </c>
      <c r="N1466" s="225" t="s">
        <v>46</v>
      </c>
      <c r="O1466" s="86"/>
      <c r="P1466" s="226">
        <f>O1466*H1466</f>
        <v>0</v>
      </c>
      <c r="Q1466" s="226">
        <v>0.010789999999999999</v>
      </c>
      <c r="R1466" s="226">
        <f>Q1466*H1466</f>
        <v>0.014027</v>
      </c>
      <c r="S1466" s="226">
        <v>0</v>
      </c>
      <c r="T1466" s="227">
        <f>S1466*H1466</f>
        <v>0</v>
      </c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R1466" s="228" t="s">
        <v>367</v>
      </c>
      <c r="AT1466" s="228" t="s">
        <v>264</v>
      </c>
      <c r="AU1466" s="228" t="s">
        <v>84</v>
      </c>
      <c r="AY1466" s="19" t="s">
        <v>262</v>
      </c>
      <c r="BE1466" s="229">
        <f>IF(N1466="základní",J1466,0)</f>
        <v>0</v>
      </c>
      <c r="BF1466" s="229">
        <f>IF(N1466="snížená",J1466,0)</f>
        <v>0</v>
      </c>
      <c r="BG1466" s="229">
        <f>IF(N1466="zákl. přenesená",J1466,0)</f>
        <v>0</v>
      </c>
      <c r="BH1466" s="229">
        <f>IF(N1466="sníž. přenesená",J1466,0)</f>
        <v>0</v>
      </c>
      <c r="BI1466" s="229">
        <f>IF(N1466="nulová",J1466,0)</f>
        <v>0</v>
      </c>
      <c r="BJ1466" s="19" t="s">
        <v>82</v>
      </c>
      <c r="BK1466" s="229">
        <f>ROUND(I1466*H1466,2)</f>
        <v>0</v>
      </c>
      <c r="BL1466" s="19" t="s">
        <v>367</v>
      </c>
      <c r="BM1466" s="228" t="s">
        <v>1416</v>
      </c>
    </row>
    <row r="1467" s="2" customFormat="1">
      <c r="A1467" s="40"/>
      <c r="B1467" s="41"/>
      <c r="C1467" s="42"/>
      <c r="D1467" s="230" t="s">
        <v>270</v>
      </c>
      <c r="E1467" s="42"/>
      <c r="F1467" s="231" t="s">
        <v>1417</v>
      </c>
      <c r="G1467" s="42"/>
      <c r="H1467" s="42"/>
      <c r="I1467" s="232"/>
      <c r="J1467" s="42"/>
      <c r="K1467" s="42"/>
      <c r="L1467" s="46"/>
      <c r="M1467" s="233"/>
      <c r="N1467" s="234"/>
      <c r="O1467" s="86"/>
      <c r="P1467" s="86"/>
      <c r="Q1467" s="86"/>
      <c r="R1467" s="86"/>
      <c r="S1467" s="86"/>
      <c r="T1467" s="87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T1467" s="19" t="s">
        <v>270</v>
      </c>
      <c r="AU1467" s="19" t="s">
        <v>84</v>
      </c>
    </row>
    <row r="1468" s="13" customFormat="1">
      <c r="A1468" s="13"/>
      <c r="B1468" s="235"/>
      <c r="C1468" s="236"/>
      <c r="D1468" s="237" t="s">
        <v>272</v>
      </c>
      <c r="E1468" s="238" t="s">
        <v>19</v>
      </c>
      <c r="F1468" s="239" t="s">
        <v>1230</v>
      </c>
      <c r="G1468" s="236"/>
      <c r="H1468" s="238" t="s">
        <v>19</v>
      </c>
      <c r="I1468" s="240"/>
      <c r="J1468" s="236"/>
      <c r="K1468" s="236"/>
      <c r="L1468" s="241"/>
      <c r="M1468" s="242"/>
      <c r="N1468" s="243"/>
      <c r="O1468" s="243"/>
      <c r="P1468" s="243"/>
      <c r="Q1468" s="243"/>
      <c r="R1468" s="243"/>
      <c r="S1468" s="243"/>
      <c r="T1468" s="244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45" t="s">
        <v>272</v>
      </c>
      <c r="AU1468" s="245" t="s">
        <v>84</v>
      </c>
      <c r="AV1468" s="13" t="s">
        <v>82</v>
      </c>
      <c r="AW1468" s="13" t="s">
        <v>34</v>
      </c>
      <c r="AX1468" s="13" t="s">
        <v>75</v>
      </c>
      <c r="AY1468" s="245" t="s">
        <v>262</v>
      </c>
    </row>
    <row r="1469" s="14" customFormat="1">
      <c r="A1469" s="14"/>
      <c r="B1469" s="246"/>
      <c r="C1469" s="247"/>
      <c r="D1469" s="237" t="s">
        <v>272</v>
      </c>
      <c r="E1469" s="248" t="s">
        <v>19</v>
      </c>
      <c r="F1469" s="249" t="s">
        <v>1418</v>
      </c>
      <c r="G1469" s="247"/>
      <c r="H1469" s="250">
        <v>1.3</v>
      </c>
      <c r="I1469" s="251"/>
      <c r="J1469" s="247"/>
      <c r="K1469" s="247"/>
      <c r="L1469" s="252"/>
      <c r="M1469" s="253"/>
      <c r="N1469" s="254"/>
      <c r="O1469" s="254"/>
      <c r="P1469" s="254"/>
      <c r="Q1469" s="254"/>
      <c r="R1469" s="254"/>
      <c r="S1469" s="254"/>
      <c r="T1469" s="255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T1469" s="256" t="s">
        <v>272</v>
      </c>
      <c r="AU1469" s="256" t="s">
        <v>84</v>
      </c>
      <c r="AV1469" s="14" t="s">
        <v>84</v>
      </c>
      <c r="AW1469" s="14" t="s">
        <v>34</v>
      </c>
      <c r="AX1469" s="14" t="s">
        <v>75</v>
      </c>
      <c r="AY1469" s="256" t="s">
        <v>262</v>
      </c>
    </row>
    <row r="1470" s="15" customFormat="1">
      <c r="A1470" s="15"/>
      <c r="B1470" s="257"/>
      <c r="C1470" s="258"/>
      <c r="D1470" s="237" t="s">
        <v>272</v>
      </c>
      <c r="E1470" s="259" t="s">
        <v>19</v>
      </c>
      <c r="F1470" s="260" t="s">
        <v>278</v>
      </c>
      <c r="G1470" s="258"/>
      <c r="H1470" s="261">
        <v>1.3</v>
      </c>
      <c r="I1470" s="262"/>
      <c r="J1470" s="258"/>
      <c r="K1470" s="258"/>
      <c r="L1470" s="263"/>
      <c r="M1470" s="264"/>
      <c r="N1470" s="265"/>
      <c r="O1470" s="265"/>
      <c r="P1470" s="265"/>
      <c r="Q1470" s="265"/>
      <c r="R1470" s="265"/>
      <c r="S1470" s="265"/>
      <c r="T1470" s="266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T1470" s="267" t="s">
        <v>272</v>
      </c>
      <c r="AU1470" s="267" t="s">
        <v>84</v>
      </c>
      <c r="AV1470" s="15" t="s">
        <v>268</v>
      </c>
      <c r="AW1470" s="15" t="s">
        <v>34</v>
      </c>
      <c r="AX1470" s="15" t="s">
        <v>82</v>
      </c>
      <c r="AY1470" s="267" t="s">
        <v>262</v>
      </c>
    </row>
    <row r="1471" s="2" customFormat="1" ht="24.15" customHeight="1">
      <c r="A1471" s="40"/>
      <c r="B1471" s="41"/>
      <c r="C1471" s="217" t="s">
        <v>1419</v>
      </c>
      <c r="D1471" s="217" t="s">
        <v>264</v>
      </c>
      <c r="E1471" s="218" t="s">
        <v>1420</v>
      </c>
      <c r="F1471" s="219" t="s">
        <v>1421</v>
      </c>
      <c r="G1471" s="220" t="s">
        <v>370</v>
      </c>
      <c r="H1471" s="221">
        <v>1</v>
      </c>
      <c r="I1471" s="222"/>
      <c r="J1471" s="223">
        <f>ROUND(I1471*H1471,2)</f>
        <v>0</v>
      </c>
      <c r="K1471" s="219" t="s">
        <v>267</v>
      </c>
      <c r="L1471" s="46"/>
      <c r="M1471" s="224" t="s">
        <v>19</v>
      </c>
      <c r="N1471" s="225" t="s">
        <v>46</v>
      </c>
      <c r="O1471" s="86"/>
      <c r="P1471" s="226">
        <f>O1471*H1471</f>
        <v>0</v>
      </c>
      <c r="Q1471" s="226">
        <v>0.0014</v>
      </c>
      <c r="R1471" s="226">
        <f>Q1471*H1471</f>
        <v>0.0014</v>
      </c>
      <c r="S1471" s="226">
        <v>0</v>
      </c>
      <c r="T1471" s="227">
        <f>S1471*H1471</f>
        <v>0</v>
      </c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R1471" s="228" t="s">
        <v>367</v>
      </c>
      <c r="AT1471" s="228" t="s">
        <v>264</v>
      </c>
      <c r="AU1471" s="228" t="s">
        <v>84</v>
      </c>
      <c r="AY1471" s="19" t="s">
        <v>262</v>
      </c>
      <c r="BE1471" s="229">
        <f>IF(N1471="základní",J1471,0)</f>
        <v>0</v>
      </c>
      <c r="BF1471" s="229">
        <f>IF(N1471="snížená",J1471,0)</f>
        <v>0</v>
      </c>
      <c r="BG1471" s="229">
        <f>IF(N1471="zákl. přenesená",J1471,0)</f>
        <v>0</v>
      </c>
      <c r="BH1471" s="229">
        <f>IF(N1471="sníž. přenesená",J1471,0)</f>
        <v>0</v>
      </c>
      <c r="BI1471" s="229">
        <f>IF(N1471="nulová",J1471,0)</f>
        <v>0</v>
      </c>
      <c r="BJ1471" s="19" t="s">
        <v>82</v>
      </c>
      <c r="BK1471" s="229">
        <f>ROUND(I1471*H1471,2)</f>
        <v>0</v>
      </c>
      <c r="BL1471" s="19" t="s">
        <v>367</v>
      </c>
      <c r="BM1471" s="228" t="s">
        <v>1422</v>
      </c>
    </row>
    <row r="1472" s="2" customFormat="1">
      <c r="A1472" s="40"/>
      <c r="B1472" s="41"/>
      <c r="C1472" s="42"/>
      <c r="D1472" s="230" t="s">
        <v>270</v>
      </c>
      <c r="E1472" s="42"/>
      <c r="F1472" s="231" t="s">
        <v>1423</v>
      </c>
      <c r="G1472" s="42"/>
      <c r="H1472" s="42"/>
      <c r="I1472" s="232"/>
      <c r="J1472" s="42"/>
      <c r="K1472" s="42"/>
      <c r="L1472" s="46"/>
      <c r="M1472" s="233"/>
      <c r="N1472" s="234"/>
      <c r="O1472" s="86"/>
      <c r="P1472" s="86"/>
      <c r="Q1472" s="86"/>
      <c r="R1472" s="86"/>
      <c r="S1472" s="86"/>
      <c r="T1472" s="87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T1472" s="19" t="s">
        <v>270</v>
      </c>
      <c r="AU1472" s="19" t="s">
        <v>84</v>
      </c>
    </row>
    <row r="1473" s="13" customFormat="1">
      <c r="A1473" s="13"/>
      <c r="B1473" s="235"/>
      <c r="C1473" s="236"/>
      <c r="D1473" s="237" t="s">
        <v>272</v>
      </c>
      <c r="E1473" s="238" t="s">
        <v>19</v>
      </c>
      <c r="F1473" s="239" t="s">
        <v>1230</v>
      </c>
      <c r="G1473" s="236"/>
      <c r="H1473" s="238" t="s">
        <v>19</v>
      </c>
      <c r="I1473" s="240"/>
      <c r="J1473" s="236"/>
      <c r="K1473" s="236"/>
      <c r="L1473" s="241"/>
      <c r="M1473" s="242"/>
      <c r="N1473" s="243"/>
      <c r="O1473" s="243"/>
      <c r="P1473" s="243"/>
      <c r="Q1473" s="243"/>
      <c r="R1473" s="243"/>
      <c r="S1473" s="243"/>
      <c r="T1473" s="244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T1473" s="245" t="s">
        <v>272</v>
      </c>
      <c r="AU1473" s="245" t="s">
        <v>84</v>
      </c>
      <c r="AV1473" s="13" t="s">
        <v>82</v>
      </c>
      <c r="AW1473" s="13" t="s">
        <v>34</v>
      </c>
      <c r="AX1473" s="13" t="s">
        <v>75</v>
      </c>
      <c r="AY1473" s="245" t="s">
        <v>262</v>
      </c>
    </row>
    <row r="1474" s="14" customFormat="1">
      <c r="A1474" s="14"/>
      <c r="B1474" s="246"/>
      <c r="C1474" s="247"/>
      <c r="D1474" s="237" t="s">
        <v>272</v>
      </c>
      <c r="E1474" s="248" t="s">
        <v>19</v>
      </c>
      <c r="F1474" s="249" t="s">
        <v>1424</v>
      </c>
      <c r="G1474" s="247"/>
      <c r="H1474" s="250">
        <v>1</v>
      </c>
      <c r="I1474" s="251"/>
      <c r="J1474" s="247"/>
      <c r="K1474" s="247"/>
      <c r="L1474" s="252"/>
      <c r="M1474" s="253"/>
      <c r="N1474" s="254"/>
      <c r="O1474" s="254"/>
      <c r="P1474" s="254"/>
      <c r="Q1474" s="254"/>
      <c r="R1474" s="254"/>
      <c r="S1474" s="254"/>
      <c r="T1474" s="255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T1474" s="256" t="s">
        <v>272</v>
      </c>
      <c r="AU1474" s="256" t="s">
        <v>84</v>
      </c>
      <c r="AV1474" s="14" t="s">
        <v>84</v>
      </c>
      <c r="AW1474" s="14" t="s">
        <v>34</v>
      </c>
      <c r="AX1474" s="14" t="s">
        <v>75</v>
      </c>
      <c r="AY1474" s="256" t="s">
        <v>262</v>
      </c>
    </row>
    <row r="1475" s="15" customFormat="1">
      <c r="A1475" s="15"/>
      <c r="B1475" s="257"/>
      <c r="C1475" s="258"/>
      <c r="D1475" s="237" t="s">
        <v>272</v>
      </c>
      <c r="E1475" s="259" t="s">
        <v>19</v>
      </c>
      <c r="F1475" s="260" t="s">
        <v>278</v>
      </c>
      <c r="G1475" s="258"/>
      <c r="H1475" s="261">
        <v>1</v>
      </c>
      <c r="I1475" s="262"/>
      <c r="J1475" s="258"/>
      <c r="K1475" s="258"/>
      <c r="L1475" s="263"/>
      <c r="M1475" s="264"/>
      <c r="N1475" s="265"/>
      <c r="O1475" s="265"/>
      <c r="P1475" s="265"/>
      <c r="Q1475" s="265"/>
      <c r="R1475" s="265"/>
      <c r="S1475" s="265"/>
      <c r="T1475" s="266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T1475" s="267" t="s">
        <v>272</v>
      </c>
      <c r="AU1475" s="267" t="s">
        <v>84</v>
      </c>
      <c r="AV1475" s="15" t="s">
        <v>268</v>
      </c>
      <c r="AW1475" s="15" t="s">
        <v>34</v>
      </c>
      <c r="AX1475" s="15" t="s">
        <v>82</v>
      </c>
      <c r="AY1475" s="267" t="s">
        <v>262</v>
      </c>
    </row>
    <row r="1476" s="2" customFormat="1" ht="21.75" customHeight="1">
      <c r="A1476" s="40"/>
      <c r="B1476" s="41"/>
      <c r="C1476" s="217" t="s">
        <v>1425</v>
      </c>
      <c r="D1476" s="217" t="s">
        <v>264</v>
      </c>
      <c r="E1476" s="218" t="s">
        <v>1426</v>
      </c>
      <c r="F1476" s="219" t="s">
        <v>1427</v>
      </c>
      <c r="G1476" s="220" t="s">
        <v>130</v>
      </c>
      <c r="H1476" s="221">
        <v>5.7999999999999998</v>
      </c>
      <c r="I1476" s="222"/>
      <c r="J1476" s="223">
        <f>ROUND(I1476*H1476,2)</f>
        <v>0</v>
      </c>
      <c r="K1476" s="219" t="s">
        <v>267</v>
      </c>
      <c r="L1476" s="46"/>
      <c r="M1476" s="224" t="s">
        <v>19</v>
      </c>
      <c r="N1476" s="225" t="s">
        <v>46</v>
      </c>
      <c r="O1476" s="86"/>
      <c r="P1476" s="226">
        <f>O1476*H1476</f>
        <v>0</v>
      </c>
      <c r="Q1476" s="226">
        <v>0.0022799999999999999</v>
      </c>
      <c r="R1476" s="226">
        <f>Q1476*H1476</f>
        <v>0.013224</v>
      </c>
      <c r="S1476" s="226">
        <v>0</v>
      </c>
      <c r="T1476" s="227">
        <f>S1476*H1476</f>
        <v>0</v>
      </c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R1476" s="228" t="s">
        <v>367</v>
      </c>
      <c r="AT1476" s="228" t="s">
        <v>264</v>
      </c>
      <c r="AU1476" s="228" t="s">
        <v>84</v>
      </c>
      <c r="AY1476" s="19" t="s">
        <v>262</v>
      </c>
      <c r="BE1476" s="229">
        <f>IF(N1476="základní",J1476,0)</f>
        <v>0</v>
      </c>
      <c r="BF1476" s="229">
        <f>IF(N1476="snížená",J1476,0)</f>
        <v>0</v>
      </c>
      <c r="BG1476" s="229">
        <f>IF(N1476="zákl. přenesená",J1476,0)</f>
        <v>0</v>
      </c>
      <c r="BH1476" s="229">
        <f>IF(N1476="sníž. přenesená",J1476,0)</f>
        <v>0</v>
      </c>
      <c r="BI1476" s="229">
        <f>IF(N1476="nulová",J1476,0)</f>
        <v>0</v>
      </c>
      <c r="BJ1476" s="19" t="s">
        <v>82</v>
      </c>
      <c r="BK1476" s="229">
        <f>ROUND(I1476*H1476,2)</f>
        <v>0</v>
      </c>
      <c r="BL1476" s="19" t="s">
        <v>367</v>
      </c>
      <c r="BM1476" s="228" t="s">
        <v>1428</v>
      </c>
    </row>
    <row r="1477" s="2" customFormat="1">
      <c r="A1477" s="40"/>
      <c r="B1477" s="41"/>
      <c r="C1477" s="42"/>
      <c r="D1477" s="230" t="s">
        <v>270</v>
      </c>
      <c r="E1477" s="42"/>
      <c r="F1477" s="231" t="s">
        <v>1429</v>
      </c>
      <c r="G1477" s="42"/>
      <c r="H1477" s="42"/>
      <c r="I1477" s="232"/>
      <c r="J1477" s="42"/>
      <c r="K1477" s="42"/>
      <c r="L1477" s="46"/>
      <c r="M1477" s="233"/>
      <c r="N1477" s="234"/>
      <c r="O1477" s="86"/>
      <c r="P1477" s="86"/>
      <c r="Q1477" s="86"/>
      <c r="R1477" s="86"/>
      <c r="S1477" s="86"/>
      <c r="T1477" s="87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T1477" s="19" t="s">
        <v>270</v>
      </c>
      <c r="AU1477" s="19" t="s">
        <v>84</v>
      </c>
    </row>
    <row r="1478" s="13" customFormat="1">
      <c r="A1478" s="13"/>
      <c r="B1478" s="235"/>
      <c r="C1478" s="236"/>
      <c r="D1478" s="237" t="s">
        <v>272</v>
      </c>
      <c r="E1478" s="238" t="s">
        <v>19</v>
      </c>
      <c r="F1478" s="239" t="s">
        <v>273</v>
      </c>
      <c r="G1478" s="236"/>
      <c r="H1478" s="238" t="s">
        <v>19</v>
      </c>
      <c r="I1478" s="240"/>
      <c r="J1478" s="236"/>
      <c r="K1478" s="236"/>
      <c r="L1478" s="241"/>
      <c r="M1478" s="242"/>
      <c r="N1478" s="243"/>
      <c r="O1478" s="243"/>
      <c r="P1478" s="243"/>
      <c r="Q1478" s="243"/>
      <c r="R1478" s="243"/>
      <c r="S1478" s="243"/>
      <c r="T1478" s="244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T1478" s="245" t="s">
        <v>272</v>
      </c>
      <c r="AU1478" s="245" t="s">
        <v>84</v>
      </c>
      <c r="AV1478" s="13" t="s">
        <v>82</v>
      </c>
      <c r="AW1478" s="13" t="s">
        <v>34</v>
      </c>
      <c r="AX1478" s="13" t="s">
        <v>75</v>
      </c>
      <c r="AY1478" s="245" t="s">
        <v>262</v>
      </c>
    </row>
    <row r="1479" s="13" customFormat="1">
      <c r="A1479" s="13"/>
      <c r="B1479" s="235"/>
      <c r="C1479" s="236"/>
      <c r="D1479" s="237" t="s">
        <v>272</v>
      </c>
      <c r="E1479" s="238" t="s">
        <v>19</v>
      </c>
      <c r="F1479" s="239" t="s">
        <v>1364</v>
      </c>
      <c r="G1479" s="236"/>
      <c r="H1479" s="238" t="s">
        <v>19</v>
      </c>
      <c r="I1479" s="240"/>
      <c r="J1479" s="236"/>
      <c r="K1479" s="236"/>
      <c r="L1479" s="241"/>
      <c r="M1479" s="242"/>
      <c r="N1479" s="243"/>
      <c r="O1479" s="243"/>
      <c r="P1479" s="243"/>
      <c r="Q1479" s="243"/>
      <c r="R1479" s="243"/>
      <c r="S1479" s="243"/>
      <c r="T1479" s="244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T1479" s="245" t="s">
        <v>272</v>
      </c>
      <c r="AU1479" s="245" t="s">
        <v>84</v>
      </c>
      <c r="AV1479" s="13" t="s">
        <v>82</v>
      </c>
      <c r="AW1479" s="13" t="s">
        <v>34</v>
      </c>
      <c r="AX1479" s="13" t="s">
        <v>75</v>
      </c>
      <c r="AY1479" s="245" t="s">
        <v>262</v>
      </c>
    </row>
    <row r="1480" s="13" customFormat="1">
      <c r="A1480" s="13"/>
      <c r="B1480" s="235"/>
      <c r="C1480" s="236"/>
      <c r="D1480" s="237" t="s">
        <v>272</v>
      </c>
      <c r="E1480" s="238" t="s">
        <v>19</v>
      </c>
      <c r="F1480" s="239" t="s">
        <v>1365</v>
      </c>
      <c r="G1480" s="236"/>
      <c r="H1480" s="238" t="s">
        <v>19</v>
      </c>
      <c r="I1480" s="240"/>
      <c r="J1480" s="236"/>
      <c r="K1480" s="236"/>
      <c r="L1480" s="241"/>
      <c r="M1480" s="242"/>
      <c r="N1480" s="243"/>
      <c r="O1480" s="243"/>
      <c r="P1480" s="243"/>
      <c r="Q1480" s="243"/>
      <c r="R1480" s="243"/>
      <c r="S1480" s="243"/>
      <c r="T1480" s="244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T1480" s="245" t="s">
        <v>272</v>
      </c>
      <c r="AU1480" s="245" t="s">
        <v>84</v>
      </c>
      <c r="AV1480" s="13" t="s">
        <v>82</v>
      </c>
      <c r="AW1480" s="13" t="s">
        <v>34</v>
      </c>
      <c r="AX1480" s="13" t="s">
        <v>75</v>
      </c>
      <c r="AY1480" s="245" t="s">
        <v>262</v>
      </c>
    </row>
    <row r="1481" s="14" customFormat="1">
      <c r="A1481" s="14"/>
      <c r="B1481" s="246"/>
      <c r="C1481" s="247"/>
      <c r="D1481" s="237" t="s">
        <v>272</v>
      </c>
      <c r="E1481" s="248" t="s">
        <v>19</v>
      </c>
      <c r="F1481" s="249" t="s">
        <v>1430</v>
      </c>
      <c r="G1481" s="247"/>
      <c r="H1481" s="250">
        <v>5.7999999999999998</v>
      </c>
      <c r="I1481" s="251"/>
      <c r="J1481" s="247"/>
      <c r="K1481" s="247"/>
      <c r="L1481" s="252"/>
      <c r="M1481" s="253"/>
      <c r="N1481" s="254"/>
      <c r="O1481" s="254"/>
      <c r="P1481" s="254"/>
      <c r="Q1481" s="254"/>
      <c r="R1481" s="254"/>
      <c r="S1481" s="254"/>
      <c r="T1481" s="255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T1481" s="256" t="s">
        <v>272</v>
      </c>
      <c r="AU1481" s="256" t="s">
        <v>84</v>
      </c>
      <c r="AV1481" s="14" t="s">
        <v>84</v>
      </c>
      <c r="AW1481" s="14" t="s">
        <v>34</v>
      </c>
      <c r="AX1481" s="14" t="s">
        <v>75</v>
      </c>
      <c r="AY1481" s="256" t="s">
        <v>262</v>
      </c>
    </row>
    <row r="1482" s="15" customFormat="1">
      <c r="A1482" s="15"/>
      <c r="B1482" s="257"/>
      <c r="C1482" s="258"/>
      <c r="D1482" s="237" t="s">
        <v>272</v>
      </c>
      <c r="E1482" s="259" t="s">
        <v>19</v>
      </c>
      <c r="F1482" s="260" t="s">
        <v>278</v>
      </c>
      <c r="G1482" s="258"/>
      <c r="H1482" s="261">
        <v>5.7999999999999998</v>
      </c>
      <c r="I1482" s="262"/>
      <c r="J1482" s="258"/>
      <c r="K1482" s="258"/>
      <c r="L1482" s="263"/>
      <c r="M1482" s="264"/>
      <c r="N1482" s="265"/>
      <c r="O1482" s="265"/>
      <c r="P1482" s="265"/>
      <c r="Q1482" s="265"/>
      <c r="R1482" s="265"/>
      <c r="S1482" s="265"/>
      <c r="T1482" s="266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T1482" s="267" t="s">
        <v>272</v>
      </c>
      <c r="AU1482" s="267" t="s">
        <v>84</v>
      </c>
      <c r="AV1482" s="15" t="s">
        <v>268</v>
      </c>
      <c r="AW1482" s="15" t="s">
        <v>34</v>
      </c>
      <c r="AX1482" s="15" t="s">
        <v>82</v>
      </c>
      <c r="AY1482" s="267" t="s">
        <v>262</v>
      </c>
    </row>
    <row r="1483" s="2" customFormat="1" ht="21.75" customHeight="1">
      <c r="A1483" s="40"/>
      <c r="B1483" s="41"/>
      <c r="C1483" s="217" t="s">
        <v>1431</v>
      </c>
      <c r="D1483" s="217" t="s">
        <v>264</v>
      </c>
      <c r="E1483" s="218" t="s">
        <v>1432</v>
      </c>
      <c r="F1483" s="219" t="s">
        <v>1433</v>
      </c>
      <c r="G1483" s="220" t="s">
        <v>130</v>
      </c>
      <c r="H1483" s="221">
        <v>25.399999999999999</v>
      </c>
      <c r="I1483" s="222"/>
      <c r="J1483" s="223">
        <f>ROUND(I1483*H1483,2)</f>
        <v>0</v>
      </c>
      <c r="K1483" s="219" t="s">
        <v>267</v>
      </c>
      <c r="L1483" s="46"/>
      <c r="M1483" s="224" t="s">
        <v>19</v>
      </c>
      <c r="N1483" s="225" t="s">
        <v>46</v>
      </c>
      <c r="O1483" s="86"/>
      <c r="P1483" s="226">
        <f>O1483*H1483</f>
        <v>0</v>
      </c>
      <c r="Q1483" s="226">
        <v>0.0016900000000000001</v>
      </c>
      <c r="R1483" s="226">
        <f>Q1483*H1483</f>
        <v>0.042925999999999999</v>
      </c>
      <c r="S1483" s="226">
        <v>0</v>
      </c>
      <c r="T1483" s="227">
        <f>S1483*H1483</f>
        <v>0</v>
      </c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R1483" s="228" t="s">
        <v>367</v>
      </c>
      <c r="AT1483" s="228" t="s">
        <v>264</v>
      </c>
      <c r="AU1483" s="228" t="s">
        <v>84</v>
      </c>
      <c r="AY1483" s="19" t="s">
        <v>262</v>
      </c>
      <c r="BE1483" s="229">
        <f>IF(N1483="základní",J1483,0)</f>
        <v>0</v>
      </c>
      <c r="BF1483" s="229">
        <f>IF(N1483="snížená",J1483,0)</f>
        <v>0</v>
      </c>
      <c r="BG1483" s="229">
        <f>IF(N1483="zákl. přenesená",J1483,0)</f>
        <v>0</v>
      </c>
      <c r="BH1483" s="229">
        <f>IF(N1483="sníž. přenesená",J1483,0)</f>
        <v>0</v>
      </c>
      <c r="BI1483" s="229">
        <f>IF(N1483="nulová",J1483,0)</f>
        <v>0</v>
      </c>
      <c r="BJ1483" s="19" t="s">
        <v>82</v>
      </c>
      <c r="BK1483" s="229">
        <f>ROUND(I1483*H1483,2)</f>
        <v>0</v>
      </c>
      <c r="BL1483" s="19" t="s">
        <v>367</v>
      </c>
      <c r="BM1483" s="228" t="s">
        <v>1434</v>
      </c>
    </row>
    <row r="1484" s="2" customFormat="1">
      <c r="A1484" s="40"/>
      <c r="B1484" s="41"/>
      <c r="C1484" s="42"/>
      <c r="D1484" s="230" t="s">
        <v>270</v>
      </c>
      <c r="E1484" s="42"/>
      <c r="F1484" s="231" t="s">
        <v>1435</v>
      </c>
      <c r="G1484" s="42"/>
      <c r="H1484" s="42"/>
      <c r="I1484" s="232"/>
      <c r="J1484" s="42"/>
      <c r="K1484" s="42"/>
      <c r="L1484" s="46"/>
      <c r="M1484" s="233"/>
      <c r="N1484" s="234"/>
      <c r="O1484" s="86"/>
      <c r="P1484" s="86"/>
      <c r="Q1484" s="86"/>
      <c r="R1484" s="86"/>
      <c r="S1484" s="86"/>
      <c r="T1484" s="87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T1484" s="19" t="s">
        <v>270</v>
      </c>
      <c r="AU1484" s="19" t="s">
        <v>84</v>
      </c>
    </row>
    <row r="1485" s="13" customFormat="1">
      <c r="A1485" s="13"/>
      <c r="B1485" s="235"/>
      <c r="C1485" s="236"/>
      <c r="D1485" s="237" t="s">
        <v>272</v>
      </c>
      <c r="E1485" s="238" t="s">
        <v>19</v>
      </c>
      <c r="F1485" s="239" t="s">
        <v>273</v>
      </c>
      <c r="G1485" s="236"/>
      <c r="H1485" s="238" t="s">
        <v>19</v>
      </c>
      <c r="I1485" s="240"/>
      <c r="J1485" s="236"/>
      <c r="K1485" s="236"/>
      <c r="L1485" s="241"/>
      <c r="M1485" s="242"/>
      <c r="N1485" s="243"/>
      <c r="O1485" s="243"/>
      <c r="P1485" s="243"/>
      <c r="Q1485" s="243"/>
      <c r="R1485" s="243"/>
      <c r="S1485" s="243"/>
      <c r="T1485" s="244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T1485" s="245" t="s">
        <v>272</v>
      </c>
      <c r="AU1485" s="245" t="s">
        <v>84</v>
      </c>
      <c r="AV1485" s="13" t="s">
        <v>82</v>
      </c>
      <c r="AW1485" s="13" t="s">
        <v>34</v>
      </c>
      <c r="AX1485" s="13" t="s">
        <v>75</v>
      </c>
      <c r="AY1485" s="245" t="s">
        <v>262</v>
      </c>
    </row>
    <row r="1486" s="13" customFormat="1">
      <c r="A1486" s="13"/>
      <c r="B1486" s="235"/>
      <c r="C1486" s="236"/>
      <c r="D1486" s="237" t="s">
        <v>272</v>
      </c>
      <c r="E1486" s="238" t="s">
        <v>19</v>
      </c>
      <c r="F1486" s="239" t="s">
        <v>1364</v>
      </c>
      <c r="G1486" s="236"/>
      <c r="H1486" s="238" t="s">
        <v>19</v>
      </c>
      <c r="I1486" s="240"/>
      <c r="J1486" s="236"/>
      <c r="K1486" s="236"/>
      <c r="L1486" s="241"/>
      <c r="M1486" s="242"/>
      <c r="N1486" s="243"/>
      <c r="O1486" s="243"/>
      <c r="P1486" s="243"/>
      <c r="Q1486" s="243"/>
      <c r="R1486" s="243"/>
      <c r="S1486" s="243"/>
      <c r="T1486" s="244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T1486" s="245" t="s">
        <v>272</v>
      </c>
      <c r="AU1486" s="245" t="s">
        <v>84</v>
      </c>
      <c r="AV1486" s="13" t="s">
        <v>82</v>
      </c>
      <c r="AW1486" s="13" t="s">
        <v>34</v>
      </c>
      <c r="AX1486" s="13" t="s">
        <v>75</v>
      </c>
      <c r="AY1486" s="245" t="s">
        <v>262</v>
      </c>
    </row>
    <row r="1487" s="13" customFormat="1">
      <c r="A1487" s="13"/>
      <c r="B1487" s="235"/>
      <c r="C1487" s="236"/>
      <c r="D1487" s="237" t="s">
        <v>272</v>
      </c>
      <c r="E1487" s="238" t="s">
        <v>19</v>
      </c>
      <c r="F1487" s="239" t="s">
        <v>1365</v>
      </c>
      <c r="G1487" s="236"/>
      <c r="H1487" s="238" t="s">
        <v>19</v>
      </c>
      <c r="I1487" s="240"/>
      <c r="J1487" s="236"/>
      <c r="K1487" s="236"/>
      <c r="L1487" s="241"/>
      <c r="M1487" s="242"/>
      <c r="N1487" s="243"/>
      <c r="O1487" s="243"/>
      <c r="P1487" s="243"/>
      <c r="Q1487" s="243"/>
      <c r="R1487" s="243"/>
      <c r="S1487" s="243"/>
      <c r="T1487" s="244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T1487" s="245" t="s">
        <v>272</v>
      </c>
      <c r="AU1487" s="245" t="s">
        <v>84</v>
      </c>
      <c r="AV1487" s="13" t="s">
        <v>82</v>
      </c>
      <c r="AW1487" s="13" t="s">
        <v>34</v>
      </c>
      <c r="AX1487" s="13" t="s">
        <v>75</v>
      </c>
      <c r="AY1487" s="245" t="s">
        <v>262</v>
      </c>
    </row>
    <row r="1488" s="14" customFormat="1">
      <c r="A1488" s="14"/>
      <c r="B1488" s="246"/>
      <c r="C1488" s="247"/>
      <c r="D1488" s="237" t="s">
        <v>272</v>
      </c>
      <c r="E1488" s="248" t="s">
        <v>19</v>
      </c>
      <c r="F1488" s="249" t="s">
        <v>1436</v>
      </c>
      <c r="G1488" s="247"/>
      <c r="H1488" s="250">
        <v>25.399999999999999</v>
      </c>
      <c r="I1488" s="251"/>
      <c r="J1488" s="247"/>
      <c r="K1488" s="247"/>
      <c r="L1488" s="252"/>
      <c r="M1488" s="253"/>
      <c r="N1488" s="254"/>
      <c r="O1488" s="254"/>
      <c r="P1488" s="254"/>
      <c r="Q1488" s="254"/>
      <c r="R1488" s="254"/>
      <c r="S1488" s="254"/>
      <c r="T1488" s="255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T1488" s="256" t="s">
        <v>272</v>
      </c>
      <c r="AU1488" s="256" t="s">
        <v>84</v>
      </c>
      <c r="AV1488" s="14" t="s">
        <v>84</v>
      </c>
      <c r="AW1488" s="14" t="s">
        <v>34</v>
      </c>
      <c r="AX1488" s="14" t="s">
        <v>75</v>
      </c>
      <c r="AY1488" s="256" t="s">
        <v>262</v>
      </c>
    </row>
    <row r="1489" s="15" customFormat="1">
      <c r="A1489" s="15"/>
      <c r="B1489" s="257"/>
      <c r="C1489" s="258"/>
      <c r="D1489" s="237" t="s">
        <v>272</v>
      </c>
      <c r="E1489" s="259" t="s">
        <v>19</v>
      </c>
      <c r="F1489" s="260" t="s">
        <v>278</v>
      </c>
      <c r="G1489" s="258"/>
      <c r="H1489" s="261">
        <v>25.399999999999999</v>
      </c>
      <c r="I1489" s="262"/>
      <c r="J1489" s="258"/>
      <c r="K1489" s="258"/>
      <c r="L1489" s="263"/>
      <c r="M1489" s="264"/>
      <c r="N1489" s="265"/>
      <c r="O1489" s="265"/>
      <c r="P1489" s="265"/>
      <c r="Q1489" s="265"/>
      <c r="R1489" s="265"/>
      <c r="S1489" s="265"/>
      <c r="T1489" s="266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T1489" s="267" t="s">
        <v>272</v>
      </c>
      <c r="AU1489" s="267" t="s">
        <v>84</v>
      </c>
      <c r="AV1489" s="15" t="s">
        <v>268</v>
      </c>
      <c r="AW1489" s="15" t="s">
        <v>34</v>
      </c>
      <c r="AX1489" s="15" t="s">
        <v>82</v>
      </c>
      <c r="AY1489" s="267" t="s">
        <v>262</v>
      </c>
    </row>
    <row r="1490" s="2" customFormat="1" ht="24.15" customHeight="1">
      <c r="A1490" s="40"/>
      <c r="B1490" s="41"/>
      <c r="C1490" s="217" t="s">
        <v>1437</v>
      </c>
      <c r="D1490" s="217" t="s">
        <v>264</v>
      </c>
      <c r="E1490" s="218" t="s">
        <v>1438</v>
      </c>
      <c r="F1490" s="219" t="s">
        <v>1439</v>
      </c>
      <c r="G1490" s="220" t="s">
        <v>130</v>
      </c>
      <c r="H1490" s="221">
        <v>2.5</v>
      </c>
      <c r="I1490" s="222"/>
      <c r="J1490" s="223">
        <f>ROUND(I1490*H1490,2)</f>
        <v>0</v>
      </c>
      <c r="K1490" s="219" t="s">
        <v>267</v>
      </c>
      <c r="L1490" s="46"/>
      <c r="M1490" s="224" t="s">
        <v>19</v>
      </c>
      <c r="N1490" s="225" t="s">
        <v>46</v>
      </c>
      <c r="O1490" s="86"/>
      <c r="P1490" s="226">
        <f>O1490*H1490</f>
        <v>0</v>
      </c>
      <c r="Q1490" s="226">
        <v>0.00191</v>
      </c>
      <c r="R1490" s="226">
        <f>Q1490*H1490</f>
        <v>0.0047749999999999997</v>
      </c>
      <c r="S1490" s="226">
        <v>0</v>
      </c>
      <c r="T1490" s="227">
        <f>S1490*H1490</f>
        <v>0</v>
      </c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R1490" s="228" t="s">
        <v>367</v>
      </c>
      <c r="AT1490" s="228" t="s">
        <v>264</v>
      </c>
      <c r="AU1490" s="228" t="s">
        <v>84</v>
      </c>
      <c r="AY1490" s="19" t="s">
        <v>262</v>
      </c>
      <c r="BE1490" s="229">
        <f>IF(N1490="základní",J1490,0)</f>
        <v>0</v>
      </c>
      <c r="BF1490" s="229">
        <f>IF(N1490="snížená",J1490,0)</f>
        <v>0</v>
      </c>
      <c r="BG1490" s="229">
        <f>IF(N1490="zákl. přenesená",J1490,0)</f>
        <v>0</v>
      </c>
      <c r="BH1490" s="229">
        <f>IF(N1490="sníž. přenesená",J1490,0)</f>
        <v>0</v>
      </c>
      <c r="BI1490" s="229">
        <f>IF(N1490="nulová",J1490,0)</f>
        <v>0</v>
      </c>
      <c r="BJ1490" s="19" t="s">
        <v>82</v>
      </c>
      <c r="BK1490" s="229">
        <f>ROUND(I1490*H1490,2)</f>
        <v>0</v>
      </c>
      <c r="BL1490" s="19" t="s">
        <v>367</v>
      </c>
      <c r="BM1490" s="228" t="s">
        <v>1440</v>
      </c>
    </row>
    <row r="1491" s="2" customFormat="1">
      <c r="A1491" s="40"/>
      <c r="B1491" s="41"/>
      <c r="C1491" s="42"/>
      <c r="D1491" s="230" t="s">
        <v>270</v>
      </c>
      <c r="E1491" s="42"/>
      <c r="F1491" s="231" t="s">
        <v>1441</v>
      </c>
      <c r="G1491" s="42"/>
      <c r="H1491" s="42"/>
      <c r="I1491" s="232"/>
      <c r="J1491" s="42"/>
      <c r="K1491" s="42"/>
      <c r="L1491" s="46"/>
      <c r="M1491" s="233"/>
      <c r="N1491" s="234"/>
      <c r="O1491" s="86"/>
      <c r="P1491" s="86"/>
      <c r="Q1491" s="86"/>
      <c r="R1491" s="86"/>
      <c r="S1491" s="86"/>
      <c r="T1491" s="87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T1491" s="19" t="s">
        <v>270</v>
      </c>
      <c r="AU1491" s="19" t="s">
        <v>84</v>
      </c>
    </row>
    <row r="1492" s="13" customFormat="1">
      <c r="A1492" s="13"/>
      <c r="B1492" s="235"/>
      <c r="C1492" s="236"/>
      <c r="D1492" s="237" t="s">
        <v>272</v>
      </c>
      <c r="E1492" s="238" t="s">
        <v>19</v>
      </c>
      <c r="F1492" s="239" t="s">
        <v>273</v>
      </c>
      <c r="G1492" s="236"/>
      <c r="H1492" s="238" t="s">
        <v>19</v>
      </c>
      <c r="I1492" s="240"/>
      <c r="J1492" s="236"/>
      <c r="K1492" s="236"/>
      <c r="L1492" s="241"/>
      <c r="M1492" s="242"/>
      <c r="N1492" s="243"/>
      <c r="O1492" s="243"/>
      <c r="P1492" s="243"/>
      <c r="Q1492" s="243"/>
      <c r="R1492" s="243"/>
      <c r="S1492" s="243"/>
      <c r="T1492" s="244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T1492" s="245" t="s">
        <v>272</v>
      </c>
      <c r="AU1492" s="245" t="s">
        <v>84</v>
      </c>
      <c r="AV1492" s="13" t="s">
        <v>82</v>
      </c>
      <c r="AW1492" s="13" t="s">
        <v>34</v>
      </c>
      <c r="AX1492" s="13" t="s">
        <v>75</v>
      </c>
      <c r="AY1492" s="245" t="s">
        <v>262</v>
      </c>
    </row>
    <row r="1493" s="13" customFormat="1">
      <c r="A1493" s="13"/>
      <c r="B1493" s="235"/>
      <c r="C1493" s="236"/>
      <c r="D1493" s="237" t="s">
        <v>272</v>
      </c>
      <c r="E1493" s="238" t="s">
        <v>19</v>
      </c>
      <c r="F1493" s="239" t="s">
        <v>1364</v>
      </c>
      <c r="G1493" s="236"/>
      <c r="H1493" s="238" t="s">
        <v>19</v>
      </c>
      <c r="I1493" s="240"/>
      <c r="J1493" s="236"/>
      <c r="K1493" s="236"/>
      <c r="L1493" s="241"/>
      <c r="M1493" s="242"/>
      <c r="N1493" s="243"/>
      <c r="O1493" s="243"/>
      <c r="P1493" s="243"/>
      <c r="Q1493" s="243"/>
      <c r="R1493" s="243"/>
      <c r="S1493" s="243"/>
      <c r="T1493" s="244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T1493" s="245" t="s">
        <v>272</v>
      </c>
      <c r="AU1493" s="245" t="s">
        <v>84</v>
      </c>
      <c r="AV1493" s="13" t="s">
        <v>82</v>
      </c>
      <c r="AW1493" s="13" t="s">
        <v>34</v>
      </c>
      <c r="AX1493" s="13" t="s">
        <v>75</v>
      </c>
      <c r="AY1493" s="245" t="s">
        <v>262</v>
      </c>
    </row>
    <row r="1494" s="13" customFormat="1">
      <c r="A1494" s="13"/>
      <c r="B1494" s="235"/>
      <c r="C1494" s="236"/>
      <c r="D1494" s="237" t="s">
        <v>272</v>
      </c>
      <c r="E1494" s="238" t="s">
        <v>19</v>
      </c>
      <c r="F1494" s="239" t="s">
        <v>1365</v>
      </c>
      <c r="G1494" s="236"/>
      <c r="H1494" s="238" t="s">
        <v>19</v>
      </c>
      <c r="I1494" s="240"/>
      <c r="J1494" s="236"/>
      <c r="K1494" s="236"/>
      <c r="L1494" s="241"/>
      <c r="M1494" s="242"/>
      <c r="N1494" s="243"/>
      <c r="O1494" s="243"/>
      <c r="P1494" s="243"/>
      <c r="Q1494" s="243"/>
      <c r="R1494" s="243"/>
      <c r="S1494" s="243"/>
      <c r="T1494" s="244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45" t="s">
        <v>272</v>
      </c>
      <c r="AU1494" s="245" t="s">
        <v>84</v>
      </c>
      <c r="AV1494" s="13" t="s">
        <v>82</v>
      </c>
      <c r="AW1494" s="13" t="s">
        <v>34</v>
      </c>
      <c r="AX1494" s="13" t="s">
        <v>75</v>
      </c>
      <c r="AY1494" s="245" t="s">
        <v>262</v>
      </c>
    </row>
    <row r="1495" s="14" customFormat="1">
      <c r="A1495" s="14"/>
      <c r="B1495" s="246"/>
      <c r="C1495" s="247"/>
      <c r="D1495" s="237" t="s">
        <v>272</v>
      </c>
      <c r="E1495" s="248" t="s">
        <v>19</v>
      </c>
      <c r="F1495" s="249" t="s">
        <v>1442</v>
      </c>
      <c r="G1495" s="247"/>
      <c r="H1495" s="250">
        <v>2.5</v>
      </c>
      <c r="I1495" s="251"/>
      <c r="J1495" s="247"/>
      <c r="K1495" s="247"/>
      <c r="L1495" s="252"/>
      <c r="M1495" s="253"/>
      <c r="N1495" s="254"/>
      <c r="O1495" s="254"/>
      <c r="P1495" s="254"/>
      <c r="Q1495" s="254"/>
      <c r="R1495" s="254"/>
      <c r="S1495" s="254"/>
      <c r="T1495" s="255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56" t="s">
        <v>272</v>
      </c>
      <c r="AU1495" s="256" t="s">
        <v>84</v>
      </c>
      <c r="AV1495" s="14" t="s">
        <v>84</v>
      </c>
      <c r="AW1495" s="14" t="s">
        <v>34</v>
      </c>
      <c r="AX1495" s="14" t="s">
        <v>75</v>
      </c>
      <c r="AY1495" s="256" t="s">
        <v>262</v>
      </c>
    </row>
    <row r="1496" s="15" customFormat="1">
      <c r="A1496" s="15"/>
      <c r="B1496" s="257"/>
      <c r="C1496" s="258"/>
      <c r="D1496" s="237" t="s">
        <v>272</v>
      </c>
      <c r="E1496" s="259" t="s">
        <v>19</v>
      </c>
      <c r="F1496" s="260" t="s">
        <v>278</v>
      </c>
      <c r="G1496" s="258"/>
      <c r="H1496" s="261">
        <v>2.5</v>
      </c>
      <c r="I1496" s="262"/>
      <c r="J1496" s="258"/>
      <c r="K1496" s="258"/>
      <c r="L1496" s="263"/>
      <c r="M1496" s="264"/>
      <c r="N1496" s="265"/>
      <c r="O1496" s="265"/>
      <c r="P1496" s="265"/>
      <c r="Q1496" s="265"/>
      <c r="R1496" s="265"/>
      <c r="S1496" s="265"/>
      <c r="T1496" s="266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T1496" s="267" t="s">
        <v>272</v>
      </c>
      <c r="AU1496" s="267" t="s">
        <v>84</v>
      </c>
      <c r="AV1496" s="15" t="s">
        <v>268</v>
      </c>
      <c r="AW1496" s="15" t="s">
        <v>34</v>
      </c>
      <c r="AX1496" s="15" t="s">
        <v>82</v>
      </c>
      <c r="AY1496" s="267" t="s">
        <v>262</v>
      </c>
    </row>
    <row r="1497" s="2" customFormat="1" ht="24.15" customHeight="1">
      <c r="A1497" s="40"/>
      <c r="B1497" s="41"/>
      <c r="C1497" s="217" t="s">
        <v>1443</v>
      </c>
      <c r="D1497" s="217" t="s">
        <v>264</v>
      </c>
      <c r="E1497" s="218" t="s">
        <v>1444</v>
      </c>
      <c r="F1497" s="219" t="s">
        <v>1445</v>
      </c>
      <c r="G1497" s="220" t="s">
        <v>130</v>
      </c>
      <c r="H1497" s="221">
        <v>22.800000000000001</v>
      </c>
      <c r="I1497" s="222"/>
      <c r="J1497" s="223">
        <f>ROUND(I1497*H1497,2)</f>
        <v>0</v>
      </c>
      <c r="K1497" s="219" t="s">
        <v>267</v>
      </c>
      <c r="L1497" s="46"/>
      <c r="M1497" s="224" t="s">
        <v>19</v>
      </c>
      <c r="N1497" s="225" t="s">
        <v>46</v>
      </c>
      <c r="O1497" s="86"/>
      <c r="P1497" s="226">
        <f>O1497*H1497</f>
        <v>0</v>
      </c>
      <c r="Q1497" s="226">
        <v>0.0021700000000000001</v>
      </c>
      <c r="R1497" s="226">
        <f>Q1497*H1497</f>
        <v>0.049476000000000006</v>
      </c>
      <c r="S1497" s="226">
        <v>0</v>
      </c>
      <c r="T1497" s="227">
        <f>S1497*H1497</f>
        <v>0</v>
      </c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R1497" s="228" t="s">
        <v>367</v>
      </c>
      <c r="AT1497" s="228" t="s">
        <v>264</v>
      </c>
      <c r="AU1497" s="228" t="s">
        <v>84</v>
      </c>
      <c r="AY1497" s="19" t="s">
        <v>262</v>
      </c>
      <c r="BE1497" s="229">
        <f>IF(N1497="základní",J1497,0)</f>
        <v>0</v>
      </c>
      <c r="BF1497" s="229">
        <f>IF(N1497="snížená",J1497,0)</f>
        <v>0</v>
      </c>
      <c r="BG1497" s="229">
        <f>IF(N1497="zákl. přenesená",J1497,0)</f>
        <v>0</v>
      </c>
      <c r="BH1497" s="229">
        <f>IF(N1497="sníž. přenesená",J1497,0)</f>
        <v>0</v>
      </c>
      <c r="BI1497" s="229">
        <f>IF(N1497="nulová",J1497,0)</f>
        <v>0</v>
      </c>
      <c r="BJ1497" s="19" t="s">
        <v>82</v>
      </c>
      <c r="BK1497" s="229">
        <f>ROUND(I1497*H1497,2)</f>
        <v>0</v>
      </c>
      <c r="BL1497" s="19" t="s">
        <v>367</v>
      </c>
      <c r="BM1497" s="228" t="s">
        <v>1446</v>
      </c>
    </row>
    <row r="1498" s="2" customFormat="1">
      <c r="A1498" s="40"/>
      <c r="B1498" s="41"/>
      <c r="C1498" s="42"/>
      <c r="D1498" s="230" t="s">
        <v>270</v>
      </c>
      <c r="E1498" s="42"/>
      <c r="F1498" s="231" t="s">
        <v>1447</v>
      </c>
      <c r="G1498" s="42"/>
      <c r="H1498" s="42"/>
      <c r="I1498" s="232"/>
      <c r="J1498" s="42"/>
      <c r="K1498" s="42"/>
      <c r="L1498" s="46"/>
      <c r="M1498" s="233"/>
      <c r="N1498" s="234"/>
      <c r="O1498" s="86"/>
      <c r="P1498" s="86"/>
      <c r="Q1498" s="86"/>
      <c r="R1498" s="86"/>
      <c r="S1498" s="86"/>
      <c r="T1498" s="87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T1498" s="19" t="s">
        <v>270</v>
      </c>
      <c r="AU1498" s="19" t="s">
        <v>84</v>
      </c>
    </row>
    <row r="1499" s="13" customFormat="1">
      <c r="A1499" s="13"/>
      <c r="B1499" s="235"/>
      <c r="C1499" s="236"/>
      <c r="D1499" s="237" t="s">
        <v>272</v>
      </c>
      <c r="E1499" s="238" t="s">
        <v>19</v>
      </c>
      <c r="F1499" s="239" t="s">
        <v>273</v>
      </c>
      <c r="G1499" s="236"/>
      <c r="H1499" s="238" t="s">
        <v>19</v>
      </c>
      <c r="I1499" s="240"/>
      <c r="J1499" s="236"/>
      <c r="K1499" s="236"/>
      <c r="L1499" s="241"/>
      <c r="M1499" s="242"/>
      <c r="N1499" s="243"/>
      <c r="O1499" s="243"/>
      <c r="P1499" s="243"/>
      <c r="Q1499" s="243"/>
      <c r="R1499" s="243"/>
      <c r="S1499" s="243"/>
      <c r="T1499" s="244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T1499" s="245" t="s">
        <v>272</v>
      </c>
      <c r="AU1499" s="245" t="s">
        <v>84</v>
      </c>
      <c r="AV1499" s="13" t="s">
        <v>82</v>
      </c>
      <c r="AW1499" s="13" t="s">
        <v>34</v>
      </c>
      <c r="AX1499" s="13" t="s">
        <v>75</v>
      </c>
      <c r="AY1499" s="245" t="s">
        <v>262</v>
      </c>
    </row>
    <row r="1500" s="13" customFormat="1">
      <c r="A1500" s="13"/>
      <c r="B1500" s="235"/>
      <c r="C1500" s="236"/>
      <c r="D1500" s="237" t="s">
        <v>272</v>
      </c>
      <c r="E1500" s="238" t="s">
        <v>19</v>
      </c>
      <c r="F1500" s="239" t="s">
        <v>1364</v>
      </c>
      <c r="G1500" s="236"/>
      <c r="H1500" s="238" t="s">
        <v>19</v>
      </c>
      <c r="I1500" s="240"/>
      <c r="J1500" s="236"/>
      <c r="K1500" s="236"/>
      <c r="L1500" s="241"/>
      <c r="M1500" s="242"/>
      <c r="N1500" s="243"/>
      <c r="O1500" s="243"/>
      <c r="P1500" s="243"/>
      <c r="Q1500" s="243"/>
      <c r="R1500" s="243"/>
      <c r="S1500" s="243"/>
      <c r="T1500" s="244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T1500" s="245" t="s">
        <v>272</v>
      </c>
      <c r="AU1500" s="245" t="s">
        <v>84</v>
      </c>
      <c r="AV1500" s="13" t="s">
        <v>82</v>
      </c>
      <c r="AW1500" s="13" t="s">
        <v>34</v>
      </c>
      <c r="AX1500" s="13" t="s">
        <v>75</v>
      </c>
      <c r="AY1500" s="245" t="s">
        <v>262</v>
      </c>
    </row>
    <row r="1501" s="13" customFormat="1">
      <c r="A1501" s="13"/>
      <c r="B1501" s="235"/>
      <c r="C1501" s="236"/>
      <c r="D1501" s="237" t="s">
        <v>272</v>
      </c>
      <c r="E1501" s="238" t="s">
        <v>19</v>
      </c>
      <c r="F1501" s="239" t="s">
        <v>1365</v>
      </c>
      <c r="G1501" s="236"/>
      <c r="H1501" s="238" t="s">
        <v>19</v>
      </c>
      <c r="I1501" s="240"/>
      <c r="J1501" s="236"/>
      <c r="K1501" s="236"/>
      <c r="L1501" s="241"/>
      <c r="M1501" s="242"/>
      <c r="N1501" s="243"/>
      <c r="O1501" s="243"/>
      <c r="P1501" s="243"/>
      <c r="Q1501" s="243"/>
      <c r="R1501" s="243"/>
      <c r="S1501" s="243"/>
      <c r="T1501" s="244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T1501" s="245" t="s">
        <v>272</v>
      </c>
      <c r="AU1501" s="245" t="s">
        <v>84</v>
      </c>
      <c r="AV1501" s="13" t="s">
        <v>82</v>
      </c>
      <c r="AW1501" s="13" t="s">
        <v>34</v>
      </c>
      <c r="AX1501" s="13" t="s">
        <v>75</v>
      </c>
      <c r="AY1501" s="245" t="s">
        <v>262</v>
      </c>
    </row>
    <row r="1502" s="14" customFormat="1">
      <c r="A1502" s="14"/>
      <c r="B1502" s="246"/>
      <c r="C1502" s="247"/>
      <c r="D1502" s="237" t="s">
        <v>272</v>
      </c>
      <c r="E1502" s="248" t="s">
        <v>19</v>
      </c>
      <c r="F1502" s="249" t="s">
        <v>1448</v>
      </c>
      <c r="G1502" s="247"/>
      <c r="H1502" s="250">
        <v>22.800000000000001</v>
      </c>
      <c r="I1502" s="251"/>
      <c r="J1502" s="247"/>
      <c r="K1502" s="247"/>
      <c r="L1502" s="252"/>
      <c r="M1502" s="253"/>
      <c r="N1502" s="254"/>
      <c r="O1502" s="254"/>
      <c r="P1502" s="254"/>
      <c r="Q1502" s="254"/>
      <c r="R1502" s="254"/>
      <c r="S1502" s="254"/>
      <c r="T1502" s="255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T1502" s="256" t="s">
        <v>272</v>
      </c>
      <c r="AU1502" s="256" t="s">
        <v>84</v>
      </c>
      <c r="AV1502" s="14" t="s">
        <v>84</v>
      </c>
      <c r="AW1502" s="14" t="s">
        <v>34</v>
      </c>
      <c r="AX1502" s="14" t="s">
        <v>75</v>
      </c>
      <c r="AY1502" s="256" t="s">
        <v>262</v>
      </c>
    </row>
    <row r="1503" s="15" customFormat="1">
      <c r="A1503" s="15"/>
      <c r="B1503" s="257"/>
      <c r="C1503" s="258"/>
      <c r="D1503" s="237" t="s">
        <v>272</v>
      </c>
      <c r="E1503" s="259" t="s">
        <v>19</v>
      </c>
      <c r="F1503" s="260" t="s">
        <v>278</v>
      </c>
      <c r="G1503" s="258"/>
      <c r="H1503" s="261">
        <v>22.800000000000001</v>
      </c>
      <c r="I1503" s="262"/>
      <c r="J1503" s="258"/>
      <c r="K1503" s="258"/>
      <c r="L1503" s="263"/>
      <c r="M1503" s="264"/>
      <c r="N1503" s="265"/>
      <c r="O1503" s="265"/>
      <c r="P1503" s="265"/>
      <c r="Q1503" s="265"/>
      <c r="R1503" s="265"/>
      <c r="S1503" s="265"/>
      <c r="T1503" s="266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T1503" s="267" t="s">
        <v>272</v>
      </c>
      <c r="AU1503" s="267" t="s">
        <v>84</v>
      </c>
      <c r="AV1503" s="15" t="s">
        <v>268</v>
      </c>
      <c r="AW1503" s="15" t="s">
        <v>34</v>
      </c>
      <c r="AX1503" s="15" t="s">
        <v>82</v>
      </c>
      <c r="AY1503" s="267" t="s">
        <v>262</v>
      </c>
    </row>
    <row r="1504" s="2" customFormat="1" ht="24.15" customHeight="1">
      <c r="A1504" s="40"/>
      <c r="B1504" s="41"/>
      <c r="C1504" s="217" t="s">
        <v>1449</v>
      </c>
      <c r="D1504" s="217" t="s">
        <v>264</v>
      </c>
      <c r="E1504" s="218" t="s">
        <v>1450</v>
      </c>
      <c r="F1504" s="219" t="s">
        <v>1451</v>
      </c>
      <c r="G1504" s="220" t="s">
        <v>1079</v>
      </c>
      <c r="H1504" s="289"/>
      <c r="I1504" s="222"/>
      <c r="J1504" s="223">
        <f>ROUND(I1504*H1504,2)</f>
        <v>0</v>
      </c>
      <c r="K1504" s="219" t="s">
        <v>267</v>
      </c>
      <c r="L1504" s="46"/>
      <c r="M1504" s="224" t="s">
        <v>19</v>
      </c>
      <c r="N1504" s="225" t="s">
        <v>46</v>
      </c>
      <c r="O1504" s="86"/>
      <c r="P1504" s="226">
        <f>O1504*H1504</f>
        <v>0</v>
      </c>
      <c r="Q1504" s="226">
        <v>0</v>
      </c>
      <c r="R1504" s="226">
        <f>Q1504*H1504</f>
        <v>0</v>
      </c>
      <c r="S1504" s="226">
        <v>0</v>
      </c>
      <c r="T1504" s="227">
        <f>S1504*H1504</f>
        <v>0</v>
      </c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R1504" s="228" t="s">
        <v>367</v>
      </c>
      <c r="AT1504" s="228" t="s">
        <v>264</v>
      </c>
      <c r="AU1504" s="228" t="s">
        <v>84</v>
      </c>
      <c r="AY1504" s="19" t="s">
        <v>262</v>
      </c>
      <c r="BE1504" s="229">
        <f>IF(N1504="základní",J1504,0)</f>
        <v>0</v>
      </c>
      <c r="BF1504" s="229">
        <f>IF(N1504="snížená",J1504,0)</f>
        <v>0</v>
      </c>
      <c r="BG1504" s="229">
        <f>IF(N1504="zákl. přenesená",J1504,0)</f>
        <v>0</v>
      </c>
      <c r="BH1504" s="229">
        <f>IF(N1504="sníž. přenesená",J1504,0)</f>
        <v>0</v>
      </c>
      <c r="BI1504" s="229">
        <f>IF(N1504="nulová",J1504,0)</f>
        <v>0</v>
      </c>
      <c r="BJ1504" s="19" t="s">
        <v>82</v>
      </c>
      <c r="BK1504" s="229">
        <f>ROUND(I1504*H1504,2)</f>
        <v>0</v>
      </c>
      <c r="BL1504" s="19" t="s">
        <v>367</v>
      </c>
      <c r="BM1504" s="228" t="s">
        <v>1452</v>
      </c>
    </row>
    <row r="1505" s="2" customFormat="1">
      <c r="A1505" s="40"/>
      <c r="B1505" s="41"/>
      <c r="C1505" s="42"/>
      <c r="D1505" s="230" t="s">
        <v>270</v>
      </c>
      <c r="E1505" s="42"/>
      <c r="F1505" s="231" t="s">
        <v>1453</v>
      </c>
      <c r="G1505" s="42"/>
      <c r="H1505" s="42"/>
      <c r="I1505" s="232"/>
      <c r="J1505" s="42"/>
      <c r="K1505" s="42"/>
      <c r="L1505" s="46"/>
      <c r="M1505" s="233"/>
      <c r="N1505" s="234"/>
      <c r="O1505" s="86"/>
      <c r="P1505" s="86"/>
      <c r="Q1505" s="86"/>
      <c r="R1505" s="86"/>
      <c r="S1505" s="86"/>
      <c r="T1505" s="87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T1505" s="19" t="s">
        <v>270</v>
      </c>
      <c r="AU1505" s="19" t="s">
        <v>84</v>
      </c>
    </row>
    <row r="1506" s="12" customFormat="1" ht="22.8" customHeight="1">
      <c r="A1506" s="12"/>
      <c r="B1506" s="201"/>
      <c r="C1506" s="202"/>
      <c r="D1506" s="203" t="s">
        <v>74</v>
      </c>
      <c r="E1506" s="215" t="s">
        <v>1454</v>
      </c>
      <c r="F1506" s="215" t="s">
        <v>1455</v>
      </c>
      <c r="G1506" s="202"/>
      <c r="H1506" s="202"/>
      <c r="I1506" s="205"/>
      <c r="J1506" s="216">
        <f>BK1506</f>
        <v>0</v>
      </c>
      <c r="K1506" s="202"/>
      <c r="L1506" s="207"/>
      <c r="M1506" s="208"/>
      <c r="N1506" s="209"/>
      <c r="O1506" s="209"/>
      <c r="P1506" s="210">
        <f>SUM(P1507:P1523)</f>
        <v>0</v>
      </c>
      <c r="Q1506" s="209"/>
      <c r="R1506" s="210">
        <f>SUM(R1507:R1523)</f>
        <v>0.26127359999999999</v>
      </c>
      <c r="S1506" s="209"/>
      <c r="T1506" s="211">
        <f>SUM(T1507:T1523)</f>
        <v>0</v>
      </c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R1506" s="212" t="s">
        <v>84</v>
      </c>
      <c r="AT1506" s="213" t="s">
        <v>74</v>
      </c>
      <c r="AU1506" s="213" t="s">
        <v>82</v>
      </c>
      <c r="AY1506" s="212" t="s">
        <v>262</v>
      </c>
      <c r="BK1506" s="214">
        <f>SUM(BK1507:BK1523)</f>
        <v>0</v>
      </c>
    </row>
    <row r="1507" s="2" customFormat="1" ht="16.5" customHeight="1">
      <c r="A1507" s="40"/>
      <c r="B1507" s="41"/>
      <c r="C1507" s="217" t="s">
        <v>1456</v>
      </c>
      <c r="D1507" s="217" t="s">
        <v>264</v>
      </c>
      <c r="E1507" s="218" t="s">
        <v>1457</v>
      </c>
      <c r="F1507" s="219" t="s">
        <v>1458</v>
      </c>
      <c r="G1507" s="220" t="s">
        <v>116</v>
      </c>
      <c r="H1507" s="221">
        <v>21.207000000000001</v>
      </c>
      <c r="I1507" s="222"/>
      <c r="J1507" s="223">
        <f>ROUND(I1507*H1507,2)</f>
        <v>0</v>
      </c>
      <c r="K1507" s="219" t="s">
        <v>267</v>
      </c>
      <c r="L1507" s="46"/>
      <c r="M1507" s="224" t="s">
        <v>19</v>
      </c>
      <c r="N1507" s="225" t="s">
        <v>46</v>
      </c>
      <c r="O1507" s="86"/>
      <c r="P1507" s="226">
        <f>O1507*H1507</f>
        <v>0</v>
      </c>
      <c r="Q1507" s="226">
        <v>0</v>
      </c>
      <c r="R1507" s="226">
        <f>Q1507*H1507</f>
        <v>0</v>
      </c>
      <c r="S1507" s="226">
        <v>0</v>
      </c>
      <c r="T1507" s="227">
        <f>S1507*H1507</f>
        <v>0</v>
      </c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R1507" s="228" t="s">
        <v>367</v>
      </c>
      <c r="AT1507" s="228" t="s">
        <v>264</v>
      </c>
      <c r="AU1507" s="228" t="s">
        <v>84</v>
      </c>
      <c r="AY1507" s="19" t="s">
        <v>262</v>
      </c>
      <c r="BE1507" s="229">
        <f>IF(N1507="základní",J1507,0)</f>
        <v>0</v>
      </c>
      <c r="BF1507" s="229">
        <f>IF(N1507="snížená",J1507,0)</f>
        <v>0</v>
      </c>
      <c r="BG1507" s="229">
        <f>IF(N1507="zákl. přenesená",J1507,0)</f>
        <v>0</v>
      </c>
      <c r="BH1507" s="229">
        <f>IF(N1507="sníž. přenesená",J1507,0)</f>
        <v>0</v>
      </c>
      <c r="BI1507" s="229">
        <f>IF(N1507="nulová",J1507,0)</f>
        <v>0</v>
      </c>
      <c r="BJ1507" s="19" t="s">
        <v>82</v>
      </c>
      <c r="BK1507" s="229">
        <f>ROUND(I1507*H1507,2)</f>
        <v>0</v>
      </c>
      <c r="BL1507" s="19" t="s">
        <v>367</v>
      </c>
      <c r="BM1507" s="228" t="s">
        <v>1459</v>
      </c>
    </row>
    <row r="1508" s="2" customFormat="1">
      <c r="A1508" s="40"/>
      <c r="B1508" s="41"/>
      <c r="C1508" s="42"/>
      <c r="D1508" s="230" t="s">
        <v>270</v>
      </c>
      <c r="E1508" s="42"/>
      <c r="F1508" s="231" t="s">
        <v>1460</v>
      </c>
      <c r="G1508" s="42"/>
      <c r="H1508" s="42"/>
      <c r="I1508" s="232"/>
      <c r="J1508" s="42"/>
      <c r="K1508" s="42"/>
      <c r="L1508" s="46"/>
      <c r="M1508" s="233"/>
      <c r="N1508" s="234"/>
      <c r="O1508" s="86"/>
      <c r="P1508" s="86"/>
      <c r="Q1508" s="86"/>
      <c r="R1508" s="86"/>
      <c r="S1508" s="86"/>
      <c r="T1508" s="87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T1508" s="19" t="s">
        <v>270</v>
      </c>
      <c r="AU1508" s="19" t="s">
        <v>84</v>
      </c>
    </row>
    <row r="1509" s="14" customFormat="1">
      <c r="A1509" s="14"/>
      <c r="B1509" s="246"/>
      <c r="C1509" s="247"/>
      <c r="D1509" s="237" t="s">
        <v>272</v>
      </c>
      <c r="E1509" s="248" t="s">
        <v>19</v>
      </c>
      <c r="F1509" s="249" t="s">
        <v>204</v>
      </c>
      <c r="G1509" s="247"/>
      <c r="H1509" s="250">
        <v>21.207000000000001</v>
      </c>
      <c r="I1509" s="251"/>
      <c r="J1509" s="247"/>
      <c r="K1509" s="247"/>
      <c r="L1509" s="252"/>
      <c r="M1509" s="253"/>
      <c r="N1509" s="254"/>
      <c r="O1509" s="254"/>
      <c r="P1509" s="254"/>
      <c r="Q1509" s="254"/>
      <c r="R1509" s="254"/>
      <c r="S1509" s="254"/>
      <c r="T1509" s="255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T1509" s="256" t="s">
        <v>272</v>
      </c>
      <c r="AU1509" s="256" t="s">
        <v>84</v>
      </c>
      <c r="AV1509" s="14" t="s">
        <v>84</v>
      </c>
      <c r="AW1509" s="14" t="s">
        <v>34</v>
      </c>
      <c r="AX1509" s="14" t="s">
        <v>75</v>
      </c>
      <c r="AY1509" s="256" t="s">
        <v>262</v>
      </c>
    </row>
    <row r="1510" s="15" customFormat="1">
      <c r="A1510" s="15"/>
      <c r="B1510" s="257"/>
      <c r="C1510" s="258"/>
      <c r="D1510" s="237" t="s">
        <v>272</v>
      </c>
      <c r="E1510" s="259" t="s">
        <v>19</v>
      </c>
      <c r="F1510" s="260" t="s">
        <v>278</v>
      </c>
      <c r="G1510" s="258"/>
      <c r="H1510" s="261">
        <v>21.207000000000001</v>
      </c>
      <c r="I1510" s="262"/>
      <c r="J1510" s="258"/>
      <c r="K1510" s="258"/>
      <c r="L1510" s="263"/>
      <c r="M1510" s="264"/>
      <c r="N1510" s="265"/>
      <c r="O1510" s="265"/>
      <c r="P1510" s="265"/>
      <c r="Q1510" s="265"/>
      <c r="R1510" s="265"/>
      <c r="S1510" s="265"/>
      <c r="T1510" s="266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T1510" s="267" t="s">
        <v>272</v>
      </c>
      <c r="AU1510" s="267" t="s">
        <v>84</v>
      </c>
      <c r="AV1510" s="15" t="s">
        <v>268</v>
      </c>
      <c r="AW1510" s="15" t="s">
        <v>34</v>
      </c>
      <c r="AX1510" s="15" t="s">
        <v>82</v>
      </c>
      <c r="AY1510" s="267" t="s">
        <v>262</v>
      </c>
    </row>
    <row r="1511" s="2" customFormat="1" ht="16.5" customHeight="1">
      <c r="A1511" s="40"/>
      <c r="B1511" s="41"/>
      <c r="C1511" s="268" t="s">
        <v>1461</v>
      </c>
      <c r="D1511" s="268" t="s">
        <v>315</v>
      </c>
      <c r="E1511" s="269" t="s">
        <v>1462</v>
      </c>
      <c r="F1511" s="270" t="s">
        <v>1463</v>
      </c>
      <c r="G1511" s="271" t="s">
        <v>116</v>
      </c>
      <c r="H1511" s="272">
        <v>23.327999999999999</v>
      </c>
      <c r="I1511" s="273"/>
      <c r="J1511" s="274">
        <f>ROUND(I1511*H1511,2)</f>
        <v>0</v>
      </c>
      <c r="K1511" s="270" t="s">
        <v>267</v>
      </c>
      <c r="L1511" s="275"/>
      <c r="M1511" s="276" t="s">
        <v>19</v>
      </c>
      <c r="N1511" s="277" t="s">
        <v>46</v>
      </c>
      <c r="O1511" s="86"/>
      <c r="P1511" s="226">
        <f>O1511*H1511</f>
        <v>0</v>
      </c>
      <c r="Q1511" s="226">
        <v>0.0112</v>
      </c>
      <c r="R1511" s="226">
        <f>Q1511*H1511</f>
        <v>0.26127359999999999</v>
      </c>
      <c r="S1511" s="226">
        <v>0</v>
      </c>
      <c r="T1511" s="227">
        <f>S1511*H1511</f>
        <v>0</v>
      </c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R1511" s="228" t="s">
        <v>477</v>
      </c>
      <c r="AT1511" s="228" t="s">
        <v>315</v>
      </c>
      <c r="AU1511" s="228" t="s">
        <v>84</v>
      </c>
      <c r="AY1511" s="19" t="s">
        <v>262</v>
      </c>
      <c r="BE1511" s="229">
        <f>IF(N1511="základní",J1511,0)</f>
        <v>0</v>
      </c>
      <c r="BF1511" s="229">
        <f>IF(N1511="snížená",J1511,0)</f>
        <v>0</v>
      </c>
      <c r="BG1511" s="229">
        <f>IF(N1511="zákl. přenesená",J1511,0)</f>
        <v>0</v>
      </c>
      <c r="BH1511" s="229">
        <f>IF(N1511="sníž. přenesená",J1511,0)</f>
        <v>0</v>
      </c>
      <c r="BI1511" s="229">
        <f>IF(N1511="nulová",J1511,0)</f>
        <v>0</v>
      </c>
      <c r="BJ1511" s="19" t="s">
        <v>82</v>
      </c>
      <c r="BK1511" s="229">
        <f>ROUND(I1511*H1511,2)</f>
        <v>0</v>
      </c>
      <c r="BL1511" s="19" t="s">
        <v>367</v>
      </c>
      <c r="BM1511" s="228" t="s">
        <v>1464</v>
      </c>
    </row>
    <row r="1512" s="2" customFormat="1">
      <c r="A1512" s="40"/>
      <c r="B1512" s="41"/>
      <c r="C1512" s="42"/>
      <c r="D1512" s="230" t="s">
        <v>270</v>
      </c>
      <c r="E1512" s="42"/>
      <c r="F1512" s="231" t="s">
        <v>1465</v>
      </c>
      <c r="G1512" s="42"/>
      <c r="H1512" s="42"/>
      <c r="I1512" s="232"/>
      <c r="J1512" s="42"/>
      <c r="K1512" s="42"/>
      <c r="L1512" s="46"/>
      <c r="M1512" s="233"/>
      <c r="N1512" s="234"/>
      <c r="O1512" s="86"/>
      <c r="P1512" s="86"/>
      <c r="Q1512" s="86"/>
      <c r="R1512" s="86"/>
      <c r="S1512" s="86"/>
      <c r="T1512" s="87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T1512" s="19" t="s">
        <v>270</v>
      </c>
      <c r="AU1512" s="19" t="s">
        <v>84</v>
      </c>
    </row>
    <row r="1513" s="14" customFormat="1">
      <c r="A1513" s="14"/>
      <c r="B1513" s="246"/>
      <c r="C1513" s="247"/>
      <c r="D1513" s="237" t="s">
        <v>272</v>
      </c>
      <c r="E1513" s="248" t="s">
        <v>19</v>
      </c>
      <c r="F1513" s="249" t="s">
        <v>204</v>
      </c>
      <c r="G1513" s="247"/>
      <c r="H1513" s="250">
        <v>21.207000000000001</v>
      </c>
      <c r="I1513" s="251"/>
      <c r="J1513" s="247"/>
      <c r="K1513" s="247"/>
      <c r="L1513" s="252"/>
      <c r="M1513" s="253"/>
      <c r="N1513" s="254"/>
      <c r="O1513" s="254"/>
      <c r="P1513" s="254"/>
      <c r="Q1513" s="254"/>
      <c r="R1513" s="254"/>
      <c r="S1513" s="254"/>
      <c r="T1513" s="255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T1513" s="256" t="s">
        <v>272</v>
      </c>
      <c r="AU1513" s="256" t="s">
        <v>84</v>
      </c>
      <c r="AV1513" s="14" t="s">
        <v>84</v>
      </c>
      <c r="AW1513" s="14" t="s">
        <v>34</v>
      </c>
      <c r="AX1513" s="14" t="s">
        <v>75</v>
      </c>
      <c r="AY1513" s="256" t="s">
        <v>262</v>
      </c>
    </row>
    <row r="1514" s="15" customFormat="1">
      <c r="A1514" s="15"/>
      <c r="B1514" s="257"/>
      <c r="C1514" s="258"/>
      <c r="D1514" s="237" t="s">
        <v>272</v>
      </c>
      <c r="E1514" s="259" t="s">
        <v>19</v>
      </c>
      <c r="F1514" s="260" t="s">
        <v>278</v>
      </c>
      <c r="G1514" s="258"/>
      <c r="H1514" s="261">
        <v>21.207000000000001</v>
      </c>
      <c r="I1514" s="262"/>
      <c r="J1514" s="258"/>
      <c r="K1514" s="258"/>
      <c r="L1514" s="263"/>
      <c r="M1514" s="264"/>
      <c r="N1514" s="265"/>
      <c r="O1514" s="265"/>
      <c r="P1514" s="265"/>
      <c r="Q1514" s="265"/>
      <c r="R1514" s="265"/>
      <c r="S1514" s="265"/>
      <c r="T1514" s="266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T1514" s="267" t="s">
        <v>272</v>
      </c>
      <c r="AU1514" s="267" t="s">
        <v>84</v>
      </c>
      <c r="AV1514" s="15" t="s">
        <v>268</v>
      </c>
      <c r="AW1514" s="15" t="s">
        <v>34</v>
      </c>
      <c r="AX1514" s="15" t="s">
        <v>82</v>
      </c>
      <c r="AY1514" s="267" t="s">
        <v>262</v>
      </c>
    </row>
    <row r="1515" s="14" customFormat="1">
      <c r="A1515" s="14"/>
      <c r="B1515" s="246"/>
      <c r="C1515" s="247"/>
      <c r="D1515" s="237" t="s">
        <v>272</v>
      </c>
      <c r="E1515" s="247"/>
      <c r="F1515" s="249" t="s">
        <v>1224</v>
      </c>
      <c r="G1515" s="247"/>
      <c r="H1515" s="250">
        <v>23.327999999999999</v>
      </c>
      <c r="I1515" s="251"/>
      <c r="J1515" s="247"/>
      <c r="K1515" s="247"/>
      <c r="L1515" s="252"/>
      <c r="M1515" s="253"/>
      <c r="N1515" s="254"/>
      <c r="O1515" s="254"/>
      <c r="P1515" s="254"/>
      <c r="Q1515" s="254"/>
      <c r="R1515" s="254"/>
      <c r="S1515" s="254"/>
      <c r="T1515" s="255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T1515" s="256" t="s">
        <v>272</v>
      </c>
      <c r="AU1515" s="256" t="s">
        <v>84</v>
      </c>
      <c r="AV1515" s="14" t="s">
        <v>84</v>
      </c>
      <c r="AW1515" s="14" t="s">
        <v>4</v>
      </c>
      <c r="AX1515" s="14" t="s">
        <v>82</v>
      </c>
      <c r="AY1515" s="256" t="s">
        <v>262</v>
      </c>
    </row>
    <row r="1516" s="2" customFormat="1" ht="16.5" customHeight="1">
      <c r="A1516" s="40"/>
      <c r="B1516" s="41"/>
      <c r="C1516" s="217" t="s">
        <v>1466</v>
      </c>
      <c r="D1516" s="217" t="s">
        <v>264</v>
      </c>
      <c r="E1516" s="218" t="s">
        <v>1467</v>
      </c>
      <c r="F1516" s="219" t="s">
        <v>1468</v>
      </c>
      <c r="G1516" s="220" t="s">
        <v>130</v>
      </c>
      <c r="H1516" s="221">
        <v>5.8399999999999999</v>
      </c>
      <c r="I1516" s="222"/>
      <c r="J1516" s="223">
        <f>ROUND(I1516*H1516,2)</f>
        <v>0</v>
      </c>
      <c r="K1516" s="219" t="s">
        <v>267</v>
      </c>
      <c r="L1516" s="46"/>
      <c r="M1516" s="224" t="s">
        <v>19</v>
      </c>
      <c r="N1516" s="225" t="s">
        <v>46</v>
      </c>
      <c r="O1516" s="86"/>
      <c r="P1516" s="226">
        <f>O1516*H1516</f>
        <v>0</v>
      </c>
      <c r="Q1516" s="226">
        <v>0</v>
      </c>
      <c r="R1516" s="226">
        <f>Q1516*H1516</f>
        <v>0</v>
      </c>
      <c r="S1516" s="226">
        <v>0</v>
      </c>
      <c r="T1516" s="227">
        <f>S1516*H1516</f>
        <v>0</v>
      </c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R1516" s="228" t="s">
        <v>367</v>
      </c>
      <c r="AT1516" s="228" t="s">
        <v>264</v>
      </c>
      <c r="AU1516" s="228" t="s">
        <v>84</v>
      </c>
      <c r="AY1516" s="19" t="s">
        <v>262</v>
      </c>
      <c r="BE1516" s="229">
        <f>IF(N1516="základní",J1516,0)</f>
        <v>0</v>
      </c>
      <c r="BF1516" s="229">
        <f>IF(N1516="snížená",J1516,0)</f>
        <v>0</v>
      </c>
      <c r="BG1516" s="229">
        <f>IF(N1516="zákl. přenesená",J1516,0)</f>
        <v>0</v>
      </c>
      <c r="BH1516" s="229">
        <f>IF(N1516="sníž. přenesená",J1516,0)</f>
        <v>0</v>
      </c>
      <c r="BI1516" s="229">
        <f>IF(N1516="nulová",J1516,0)</f>
        <v>0</v>
      </c>
      <c r="BJ1516" s="19" t="s">
        <v>82</v>
      </c>
      <c r="BK1516" s="229">
        <f>ROUND(I1516*H1516,2)</f>
        <v>0</v>
      </c>
      <c r="BL1516" s="19" t="s">
        <v>367</v>
      </c>
      <c r="BM1516" s="228" t="s">
        <v>1469</v>
      </c>
    </row>
    <row r="1517" s="2" customFormat="1">
      <c r="A1517" s="40"/>
      <c r="B1517" s="41"/>
      <c r="C1517" s="42"/>
      <c r="D1517" s="230" t="s">
        <v>270</v>
      </c>
      <c r="E1517" s="42"/>
      <c r="F1517" s="231" t="s">
        <v>1470</v>
      </c>
      <c r="G1517" s="42"/>
      <c r="H1517" s="42"/>
      <c r="I1517" s="232"/>
      <c r="J1517" s="42"/>
      <c r="K1517" s="42"/>
      <c r="L1517" s="46"/>
      <c r="M1517" s="233"/>
      <c r="N1517" s="234"/>
      <c r="O1517" s="86"/>
      <c r="P1517" s="86"/>
      <c r="Q1517" s="86"/>
      <c r="R1517" s="86"/>
      <c r="S1517" s="86"/>
      <c r="T1517" s="87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T1517" s="19" t="s">
        <v>270</v>
      </c>
      <c r="AU1517" s="19" t="s">
        <v>84</v>
      </c>
    </row>
    <row r="1518" s="2" customFormat="1" ht="16.5" customHeight="1">
      <c r="A1518" s="40"/>
      <c r="B1518" s="41"/>
      <c r="C1518" s="217" t="s">
        <v>1471</v>
      </c>
      <c r="D1518" s="217" t="s">
        <v>264</v>
      </c>
      <c r="E1518" s="218" t="s">
        <v>1472</v>
      </c>
      <c r="F1518" s="219" t="s">
        <v>1473</v>
      </c>
      <c r="G1518" s="220" t="s">
        <v>130</v>
      </c>
      <c r="H1518" s="221">
        <v>7.1500000000000004</v>
      </c>
      <c r="I1518" s="222"/>
      <c r="J1518" s="223">
        <f>ROUND(I1518*H1518,2)</f>
        <v>0</v>
      </c>
      <c r="K1518" s="219" t="s">
        <v>267</v>
      </c>
      <c r="L1518" s="46"/>
      <c r="M1518" s="224" t="s">
        <v>19</v>
      </c>
      <c r="N1518" s="225" t="s">
        <v>46</v>
      </c>
      <c r="O1518" s="86"/>
      <c r="P1518" s="226">
        <f>O1518*H1518</f>
        <v>0</v>
      </c>
      <c r="Q1518" s="226">
        <v>0</v>
      </c>
      <c r="R1518" s="226">
        <f>Q1518*H1518</f>
        <v>0</v>
      </c>
      <c r="S1518" s="226">
        <v>0</v>
      </c>
      <c r="T1518" s="227">
        <f>S1518*H1518</f>
        <v>0</v>
      </c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R1518" s="228" t="s">
        <v>367</v>
      </c>
      <c r="AT1518" s="228" t="s">
        <v>264</v>
      </c>
      <c r="AU1518" s="228" t="s">
        <v>84</v>
      </c>
      <c r="AY1518" s="19" t="s">
        <v>262</v>
      </c>
      <c r="BE1518" s="229">
        <f>IF(N1518="základní",J1518,0)</f>
        <v>0</v>
      </c>
      <c r="BF1518" s="229">
        <f>IF(N1518="snížená",J1518,0)</f>
        <v>0</v>
      </c>
      <c r="BG1518" s="229">
        <f>IF(N1518="zákl. přenesená",J1518,0)</f>
        <v>0</v>
      </c>
      <c r="BH1518" s="229">
        <f>IF(N1518="sníž. přenesená",J1518,0)</f>
        <v>0</v>
      </c>
      <c r="BI1518" s="229">
        <f>IF(N1518="nulová",J1518,0)</f>
        <v>0</v>
      </c>
      <c r="BJ1518" s="19" t="s">
        <v>82</v>
      </c>
      <c r="BK1518" s="229">
        <f>ROUND(I1518*H1518,2)</f>
        <v>0</v>
      </c>
      <c r="BL1518" s="19" t="s">
        <v>367</v>
      </c>
      <c r="BM1518" s="228" t="s">
        <v>1474</v>
      </c>
    </row>
    <row r="1519" s="2" customFormat="1">
      <c r="A1519" s="40"/>
      <c r="B1519" s="41"/>
      <c r="C1519" s="42"/>
      <c r="D1519" s="230" t="s">
        <v>270</v>
      </c>
      <c r="E1519" s="42"/>
      <c r="F1519" s="231" t="s">
        <v>1475</v>
      </c>
      <c r="G1519" s="42"/>
      <c r="H1519" s="42"/>
      <c r="I1519" s="232"/>
      <c r="J1519" s="42"/>
      <c r="K1519" s="42"/>
      <c r="L1519" s="46"/>
      <c r="M1519" s="233"/>
      <c r="N1519" s="234"/>
      <c r="O1519" s="86"/>
      <c r="P1519" s="86"/>
      <c r="Q1519" s="86"/>
      <c r="R1519" s="86"/>
      <c r="S1519" s="86"/>
      <c r="T1519" s="87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T1519" s="19" t="s">
        <v>270</v>
      </c>
      <c r="AU1519" s="19" t="s">
        <v>84</v>
      </c>
    </row>
    <row r="1520" s="14" customFormat="1">
      <c r="A1520" s="14"/>
      <c r="B1520" s="246"/>
      <c r="C1520" s="247"/>
      <c r="D1520" s="237" t="s">
        <v>272</v>
      </c>
      <c r="E1520" s="248" t="s">
        <v>19</v>
      </c>
      <c r="F1520" s="249" t="s">
        <v>1476</v>
      </c>
      <c r="G1520" s="247"/>
      <c r="H1520" s="250">
        <v>7.1500000000000004</v>
      </c>
      <c r="I1520" s="251"/>
      <c r="J1520" s="247"/>
      <c r="K1520" s="247"/>
      <c r="L1520" s="252"/>
      <c r="M1520" s="253"/>
      <c r="N1520" s="254"/>
      <c r="O1520" s="254"/>
      <c r="P1520" s="254"/>
      <c r="Q1520" s="254"/>
      <c r="R1520" s="254"/>
      <c r="S1520" s="254"/>
      <c r="T1520" s="255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T1520" s="256" t="s">
        <v>272</v>
      </c>
      <c r="AU1520" s="256" t="s">
        <v>84</v>
      </c>
      <c r="AV1520" s="14" t="s">
        <v>84</v>
      </c>
      <c r="AW1520" s="14" t="s">
        <v>34</v>
      </c>
      <c r="AX1520" s="14" t="s">
        <v>75</v>
      </c>
      <c r="AY1520" s="256" t="s">
        <v>262</v>
      </c>
    </row>
    <row r="1521" s="15" customFormat="1">
      <c r="A1521" s="15"/>
      <c r="B1521" s="257"/>
      <c r="C1521" s="258"/>
      <c r="D1521" s="237" t="s">
        <v>272</v>
      </c>
      <c r="E1521" s="259" t="s">
        <v>19</v>
      </c>
      <c r="F1521" s="260" t="s">
        <v>278</v>
      </c>
      <c r="G1521" s="258"/>
      <c r="H1521" s="261">
        <v>7.1500000000000004</v>
      </c>
      <c r="I1521" s="262"/>
      <c r="J1521" s="258"/>
      <c r="K1521" s="258"/>
      <c r="L1521" s="263"/>
      <c r="M1521" s="264"/>
      <c r="N1521" s="265"/>
      <c r="O1521" s="265"/>
      <c r="P1521" s="265"/>
      <c r="Q1521" s="265"/>
      <c r="R1521" s="265"/>
      <c r="S1521" s="265"/>
      <c r="T1521" s="266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T1521" s="267" t="s">
        <v>272</v>
      </c>
      <c r="AU1521" s="267" t="s">
        <v>84</v>
      </c>
      <c r="AV1521" s="15" t="s">
        <v>268</v>
      </c>
      <c r="AW1521" s="15" t="s">
        <v>34</v>
      </c>
      <c r="AX1521" s="15" t="s">
        <v>82</v>
      </c>
      <c r="AY1521" s="267" t="s">
        <v>262</v>
      </c>
    </row>
    <row r="1522" s="2" customFormat="1" ht="24.15" customHeight="1">
      <c r="A1522" s="40"/>
      <c r="B1522" s="41"/>
      <c r="C1522" s="217" t="s">
        <v>1477</v>
      </c>
      <c r="D1522" s="217" t="s">
        <v>264</v>
      </c>
      <c r="E1522" s="218" t="s">
        <v>1478</v>
      </c>
      <c r="F1522" s="219" t="s">
        <v>1479</v>
      </c>
      <c r="G1522" s="220" t="s">
        <v>1079</v>
      </c>
      <c r="H1522" s="289"/>
      <c r="I1522" s="222"/>
      <c r="J1522" s="223">
        <f>ROUND(I1522*H1522,2)</f>
        <v>0</v>
      </c>
      <c r="K1522" s="219" t="s">
        <v>267</v>
      </c>
      <c r="L1522" s="46"/>
      <c r="M1522" s="224" t="s">
        <v>19</v>
      </c>
      <c r="N1522" s="225" t="s">
        <v>46</v>
      </c>
      <c r="O1522" s="86"/>
      <c r="P1522" s="226">
        <f>O1522*H1522</f>
        <v>0</v>
      </c>
      <c r="Q1522" s="226">
        <v>0</v>
      </c>
      <c r="R1522" s="226">
        <f>Q1522*H1522</f>
        <v>0</v>
      </c>
      <c r="S1522" s="226">
        <v>0</v>
      </c>
      <c r="T1522" s="227">
        <f>S1522*H1522</f>
        <v>0</v>
      </c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R1522" s="228" t="s">
        <v>367</v>
      </c>
      <c r="AT1522" s="228" t="s">
        <v>264</v>
      </c>
      <c r="AU1522" s="228" t="s">
        <v>84</v>
      </c>
      <c r="AY1522" s="19" t="s">
        <v>262</v>
      </c>
      <c r="BE1522" s="229">
        <f>IF(N1522="základní",J1522,0)</f>
        <v>0</v>
      </c>
      <c r="BF1522" s="229">
        <f>IF(N1522="snížená",J1522,0)</f>
        <v>0</v>
      </c>
      <c r="BG1522" s="229">
        <f>IF(N1522="zákl. přenesená",J1522,0)</f>
        <v>0</v>
      </c>
      <c r="BH1522" s="229">
        <f>IF(N1522="sníž. přenesená",J1522,0)</f>
        <v>0</v>
      </c>
      <c r="BI1522" s="229">
        <f>IF(N1522="nulová",J1522,0)</f>
        <v>0</v>
      </c>
      <c r="BJ1522" s="19" t="s">
        <v>82</v>
      </c>
      <c r="BK1522" s="229">
        <f>ROUND(I1522*H1522,2)</f>
        <v>0</v>
      </c>
      <c r="BL1522" s="19" t="s">
        <v>367</v>
      </c>
      <c r="BM1522" s="228" t="s">
        <v>1480</v>
      </c>
    </row>
    <row r="1523" s="2" customFormat="1">
      <c r="A1523" s="40"/>
      <c r="B1523" s="41"/>
      <c r="C1523" s="42"/>
      <c r="D1523" s="230" t="s">
        <v>270</v>
      </c>
      <c r="E1523" s="42"/>
      <c r="F1523" s="231" t="s">
        <v>1481</v>
      </c>
      <c r="G1523" s="42"/>
      <c r="H1523" s="42"/>
      <c r="I1523" s="232"/>
      <c r="J1523" s="42"/>
      <c r="K1523" s="42"/>
      <c r="L1523" s="46"/>
      <c r="M1523" s="233"/>
      <c r="N1523" s="234"/>
      <c r="O1523" s="86"/>
      <c r="P1523" s="86"/>
      <c r="Q1523" s="86"/>
      <c r="R1523" s="86"/>
      <c r="S1523" s="86"/>
      <c r="T1523" s="87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T1523" s="19" t="s">
        <v>270</v>
      </c>
      <c r="AU1523" s="19" t="s">
        <v>84</v>
      </c>
    </row>
    <row r="1524" s="12" customFormat="1" ht="22.8" customHeight="1">
      <c r="A1524" s="12"/>
      <c r="B1524" s="201"/>
      <c r="C1524" s="202"/>
      <c r="D1524" s="203" t="s">
        <v>74</v>
      </c>
      <c r="E1524" s="215" t="s">
        <v>1482</v>
      </c>
      <c r="F1524" s="215" t="s">
        <v>1483</v>
      </c>
      <c r="G1524" s="202"/>
      <c r="H1524" s="202"/>
      <c r="I1524" s="205"/>
      <c r="J1524" s="216">
        <f>BK1524</f>
        <v>0</v>
      </c>
      <c r="K1524" s="202"/>
      <c r="L1524" s="207"/>
      <c r="M1524" s="208"/>
      <c r="N1524" s="209"/>
      <c r="O1524" s="209"/>
      <c r="P1524" s="210">
        <f>SUM(P1525:P1629)</f>
        <v>0</v>
      </c>
      <c r="Q1524" s="209"/>
      <c r="R1524" s="210">
        <f>SUM(R1525:R1629)</f>
        <v>0.49212917332999995</v>
      </c>
      <c r="S1524" s="209"/>
      <c r="T1524" s="211">
        <f>SUM(T1525:T1629)</f>
        <v>0.95070399999999999</v>
      </c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R1524" s="212" t="s">
        <v>84</v>
      </c>
      <c r="AT1524" s="213" t="s">
        <v>74</v>
      </c>
      <c r="AU1524" s="213" t="s">
        <v>82</v>
      </c>
      <c r="AY1524" s="212" t="s">
        <v>262</v>
      </c>
      <c r="BK1524" s="214">
        <f>SUM(BK1525:BK1629)</f>
        <v>0</v>
      </c>
    </row>
    <row r="1525" s="2" customFormat="1" ht="16.5" customHeight="1">
      <c r="A1525" s="40"/>
      <c r="B1525" s="41"/>
      <c r="C1525" s="217" t="s">
        <v>1484</v>
      </c>
      <c r="D1525" s="217" t="s">
        <v>264</v>
      </c>
      <c r="E1525" s="218" t="s">
        <v>1485</v>
      </c>
      <c r="F1525" s="219" t="s">
        <v>1486</v>
      </c>
      <c r="G1525" s="220" t="s">
        <v>116</v>
      </c>
      <c r="H1525" s="221">
        <v>24.800000000000001</v>
      </c>
      <c r="I1525" s="222"/>
      <c r="J1525" s="223">
        <f>ROUND(I1525*H1525,2)</f>
        <v>0</v>
      </c>
      <c r="K1525" s="219" t="s">
        <v>267</v>
      </c>
      <c r="L1525" s="46"/>
      <c r="M1525" s="224" t="s">
        <v>19</v>
      </c>
      <c r="N1525" s="225" t="s">
        <v>46</v>
      </c>
      <c r="O1525" s="86"/>
      <c r="P1525" s="226">
        <f>O1525*H1525</f>
        <v>0</v>
      </c>
      <c r="Q1525" s="226">
        <v>0</v>
      </c>
      <c r="R1525" s="226">
        <f>Q1525*H1525</f>
        <v>0</v>
      </c>
      <c r="S1525" s="226">
        <v>0.01098</v>
      </c>
      <c r="T1525" s="227">
        <f>S1525*H1525</f>
        <v>0.27230399999999999</v>
      </c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R1525" s="228" t="s">
        <v>367</v>
      </c>
      <c r="AT1525" s="228" t="s">
        <v>264</v>
      </c>
      <c r="AU1525" s="228" t="s">
        <v>84</v>
      </c>
      <c r="AY1525" s="19" t="s">
        <v>262</v>
      </c>
      <c r="BE1525" s="229">
        <f>IF(N1525="základní",J1525,0)</f>
        <v>0</v>
      </c>
      <c r="BF1525" s="229">
        <f>IF(N1525="snížená",J1525,0)</f>
        <v>0</v>
      </c>
      <c r="BG1525" s="229">
        <f>IF(N1525="zákl. přenesená",J1525,0)</f>
        <v>0</v>
      </c>
      <c r="BH1525" s="229">
        <f>IF(N1525="sníž. přenesená",J1525,0)</f>
        <v>0</v>
      </c>
      <c r="BI1525" s="229">
        <f>IF(N1525="nulová",J1525,0)</f>
        <v>0</v>
      </c>
      <c r="BJ1525" s="19" t="s">
        <v>82</v>
      </c>
      <c r="BK1525" s="229">
        <f>ROUND(I1525*H1525,2)</f>
        <v>0</v>
      </c>
      <c r="BL1525" s="19" t="s">
        <v>367</v>
      </c>
      <c r="BM1525" s="228" t="s">
        <v>1487</v>
      </c>
    </row>
    <row r="1526" s="2" customFormat="1">
      <c r="A1526" s="40"/>
      <c r="B1526" s="41"/>
      <c r="C1526" s="42"/>
      <c r="D1526" s="230" t="s">
        <v>270</v>
      </c>
      <c r="E1526" s="42"/>
      <c r="F1526" s="231" t="s">
        <v>1488</v>
      </c>
      <c r="G1526" s="42"/>
      <c r="H1526" s="42"/>
      <c r="I1526" s="232"/>
      <c r="J1526" s="42"/>
      <c r="K1526" s="42"/>
      <c r="L1526" s="46"/>
      <c r="M1526" s="233"/>
      <c r="N1526" s="234"/>
      <c r="O1526" s="86"/>
      <c r="P1526" s="86"/>
      <c r="Q1526" s="86"/>
      <c r="R1526" s="86"/>
      <c r="S1526" s="86"/>
      <c r="T1526" s="87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T1526" s="19" t="s">
        <v>270</v>
      </c>
      <c r="AU1526" s="19" t="s">
        <v>84</v>
      </c>
    </row>
    <row r="1527" s="13" customFormat="1">
      <c r="A1527" s="13"/>
      <c r="B1527" s="235"/>
      <c r="C1527" s="236"/>
      <c r="D1527" s="237" t="s">
        <v>272</v>
      </c>
      <c r="E1527" s="238" t="s">
        <v>19</v>
      </c>
      <c r="F1527" s="239" t="s">
        <v>942</v>
      </c>
      <c r="G1527" s="236"/>
      <c r="H1527" s="238" t="s">
        <v>19</v>
      </c>
      <c r="I1527" s="240"/>
      <c r="J1527" s="236"/>
      <c r="K1527" s="236"/>
      <c r="L1527" s="241"/>
      <c r="M1527" s="242"/>
      <c r="N1527" s="243"/>
      <c r="O1527" s="243"/>
      <c r="P1527" s="243"/>
      <c r="Q1527" s="243"/>
      <c r="R1527" s="243"/>
      <c r="S1527" s="243"/>
      <c r="T1527" s="244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T1527" s="245" t="s">
        <v>272</v>
      </c>
      <c r="AU1527" s="245" t="s">
        <v>84</v>
      </c>
      <c r="AV1527" s="13" t="s">
        <v>82</v>
      </c>
      <c r="AW1527" s="13" t="s">
        <v>34</v>
      </c>
      <c r="AX1527" s="13" t="s">
        <v>75</v>
      </c>
      <c r="AY1527" s="245" t="s">
        <v>262</v>
      </c>
    </row>
    <row r="1528" s="14" customFormat="1">
      <c r="A1528" s="14"/>
      <c r="B1528" s="246"/>
      <c r="C1528" s="247"/>
      <c r="D1528" s="237" t="s">
        <v>272</v>
      </c>
      <c r="E1528" s="248" t="s">
        <v>19</v>
      </c>
      <c r="F1528" s="249" t="s">
        <v>1489</v>
      </c>
      <c r="G1528" s="247"/>
      <c r="H1528" s="250">
        <v>12.4</v>
      </c>
      <c r="I1528" s="251"/>
      <c r="J1528" s="247"/>
      <c r="K1528" s="247"/>
      <c r="L1528" s="252"/>
      <c r="M1528" s="253"/>
      <c r="N1528" s="254"/>
      <c r="O1528" s="254"/>
      <c r="P1528" s="254"/>
      <c r="Q1528" s="254"/>
      <c r="R1528" s="254"/>
      <c r="S1528" s="254"/>
      <c r="T1528" s="255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T1528" s="256" t="s">
        <v>272</v>
      </c>
      <c r="AU1528" s="256" t="s">
        <v>84</v>
      </c>
      <c r="AV1528" s="14" t="s">
        <v>84</v>
      </c>
      <c r="AW1528" s="14" t="s">
        <v>34</v>
      </c>
      <c r="AX1528" s="14" t="s">
        <v>75</v>
      </c>
      <c r="AY1528" s="256" t="s">
        <v>262</v>
      </c>
    </row>
    <row r="1529" s="13" customFormat="1">
      <c r="A1529" s="13"/>
      <c r="B1529" s="235"/>
      <c r="C1529" s="236"/>
      <c r="D1529" s="237" t="s">
        <v>272</v>
      </c>
      <c r="E1529" s="238" t="s">
        <v>19</v>
      </c>
      <c r="F1529" s="239" t="s">
        <v>1490</v>
      </c>
      <c r="G1529" s="236"/>
      <c r="H1529" s="238" t="s">
        <v>19</v>
      </c>
      <c r="I1529" s="240"/>
      <c r="J1529" s="236"/>
      <c r="K1529" s="236"/>
      <c r="L1529" s="241"/>
      <c r="M1529" s="242"/>
      <c r="N1529" s="243"/>
      <c r="O1529" s="243"/>
      <c r="P1529" s="243"/>
      <c r="Q1529" s="243"/>
      <c r="R1529" s="243"/>
      <c r="S1529" s="243"/>
      <c r="T1529" s="244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T1529" s="245" t="s">
        <v>272</v>
      </c>
      <c r="AU1529" s="245" t="s">
        <v>84</v>
      </c>
      <c r="AV1529" s="13" t="s">
        <v>82</v>
      </c>
      <c r="AW1529" s="13" t="s">
        <v>34</v>
      </c>
      <c r="AX1529" s="13" t="s">
        <v>75</v>
      </c>
      <c r="AY1529" s="245" t="s">
        <v>262</v>
      </c>
    </row>
    <row r="1530" s="14" customFormat="1">
      <c r="A1530" s="14"/>
      <c r="B1530" s="246"/>
      <c r="C1530" s="247"/>
      <c r="D1530" s="237" t="s">
        <v>272</v>
      </c>
      <c r="E1530" s="248" t="s">
        <v>19</v>
      </c>
      <c r="F1530" s="249" t="s">
        <v>1489</v>
      </c>
      <c r="G1530" s="247"/>
      <c r="H1530" s="250">
        <v>12.4</v>
      </c>
      <c r="I1530" s="251"/>
      <c r="J1530" s="247"/>
      <c r="K1530" s="247"/>
      <c r="L1530" s="252"/>
      <c r="M1530" s="253"/>
      <c r="N1530" s="254"/>
      <c r="O1530" s="254"/>
      <c r="P1530" s="254"/>
      <c r="Q1530" s="254"/>
      <c r="R1530" s="254"/>
      <c r="S1530" s="254"/>
      <c r="T1530" s="255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T1530" s="256" t="s">
        <v>272</v>
      </c>
      <c r="AU1530" s="256" t="s">
        <v>84</v>
      </c>
      <c r="AV1530" s="14" t="s">
        <v>84</v>
      </c>
      <c r="AW1530" s="14" t="s">
        <v>34</v>
      </c>
      <c r="AX1530" s="14" t="s">
        <v>75</v>
      </c>
      <c r="AY1530" s="256" t="s">
        <v>262</v>
      </c>
    </row>
    <row r="1531" s="15" customFormat="1">
      <c r="A1531" s="15"/>
      <c r="B1531" s="257"/>
      <c r="C1531" s="258"/>
      <c r="D1531" s="237" t="s">
        <v>272</v>
      </c>
      <c r="E1531" s="259" t="s">
        <v>19</v>
      </c>
      <c r="F1531" s="260" t="s">
        <v>278</v>
      </c>
      <c r="G1531" s="258"/>
      <c r="H1531" s="261">
        <v>24.800000000000001</v>
      </c>
      <c r="I1531" s="262"/>
      <c r="J1531" s="258"/>
      <c r="K1531" s="258"/>
      <c r="L1531" s="263"/>
      <c r="M1531" s="264"/>
      <c r="N1531" s="265"/>
      <c r="O1531" s="265"/>
      <c r="P1531" s="265"/>
      <c r="Q1531" s="265"/>
      <c r="R1531" s="265"/>
      <c r="S1531" s="265"/>
      <c r="T1531" s="266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T1531" s="267" t="s">
        <v>272</v>
      </c>
      <c r="AU1531" s="267" t="s">
        <v>84</v>
      </c>
      <c r="AV1531" s="15" t="s">
        <v>268</v>
      </c>
      <c r="AW1531" s="15" t="s">
        <v>34</v>
      </c>
      <c r="AX1531" s="15" t="s">
        <v>82</v>
      </c>
      <c r="AY1531" s="267" t="s">
        <v>262</v>
      </c>
    </row>
    <row r="1532" s="2" customFormat="1" ht="16.5" customHeight="1">
      <c r="A1532" s="40"/>
      <c r="B1532" s="41"/>
      <c r="C1532" s="217" t="s">
        <v>1491</v>
      </c>
      <c r="D1532" s="217" t="s">
        <v>264</v>
      </c>
      <c r="E1532" s="218" t="s">
        <v>1492</v>
      </c>
      <c r="F1532" s="219" t="s">
        <v>1493</v>
      </c>
      <c r="G1532" s="220" t="s">
        <v>116</v>
      </c>
      <c r="H1532" s="221">
        <v>24.800000000000001</v>
      </c>
      <c r="I1532" s="222"/>
      <c r="J1532" s="223">
        <f>ROUND(I1532*H1532,2)</f>
        <v>0</v>
      </c>
      <c r="K1532" s="219" t="s">
        <v>267</v>
      </c>
      <c r="L1532" s="46"/>
      <c r="M1532" s="224" t="s">
        <v>19</v>
      </c>
      <c r="N1532" s="225" t="s">
        <v>46</v>
      </c>
      <c r="O1532" s="86"/>
      <c r="P1532" s="226">
        <f>O1532*H1532</f>
        <v>0</v>
      </c>
      <c r="Q1532" s="226">
        <v>0</v>
      </c>
      <c r="R1532" s="226">
        <f>Q1532*H1532</f>
        <v>0</v>
      </c>
      <c r="S1532" s="226">
        <v>0.0080000000000000002</v>
      </c>
      <c r="T1532" s="227">
        <f>S1532*H1532</f>
        <v>0.19840000000000002</v>
      </c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R1532" s="228" t="s">
        <v>367</v>
      </c>
      <c r="AT1532" s="228" t="s">
        <v>264</v>
      </c>
      <c r="AU1532" s="228" t="s">
        <v>84</v>
      </c>
      <c r="AY1532" s="19" t="s">
        <v>262</v>
      </c>
      <c r="BE1532" s="229">
        <f>IF(N1532="základní",J1532,0)</f>
        <v>0</v>
      </c>
      <c r="BF1532" s="229">
        <f>IF(N1532="snížená",J1532,0)</f>
        <v>0</v>
      </c>
      <c r="BG1532" s="229">
        <f>IF(N1532="zákl. přenesená",J1532,0)</f>
        <v>0</v>
      </c>
      <c r="BH1532" s="229">
        <f>IF(N1532="sníž. přenesená",J1532,0)</f>
        <v>0</v>
      </c>
      <c r="BI1532" s="229">
        <f>IF(N1532="nulová",J1532,0)</f>
        <v>0</v>
      </c>
      <c r="BJ1532" s="19" t="s">
        <v>82</v>
      </c>
      <c r="BK1532" s="229">
        <f>ROUND(I1532*H1532,2)</f>
        <v>0</v>
      </c>
      <c r="BL1532" s="19" t="s">
        <v>367</v>
      </c>
      <c r="BM1532" s="228" t="s">
        <v>1494</v>
      </c>
    </row>
    <row r="1533" s="2" customFormat="1">
      <c r="A1533" s="40"/>
      <c r="B1533" s="41"/>
      <c r="C1533" s="42"/>
      <c r="D1533" s="230" t="s">
        <v>270</v>
      </c>
      <c r="E1533" s="42"/>
      <c r="F1533" s="231" t="s">
        <v>1495</v>
      </c>
      <c r="G1533" s="42"/>
      <c r="H1533" s="42"/>
      <c r="I1533" s="232"/>
      <c r="J1533" s="42"/>
      <c r="K1533" s="42"/>
      <c r="L1533" s="46"/>
      <c r="M1533" s="233"/>
      <c r="N1533" s="234"/>
      <c r="O1533" s="86"/>
      <c r="P1533" s="86"/>
      <c r="Q1533" s="86"/>
      <c r="R1533" s="86"/>
      <c r="S1533" s="86"/>
      <c r="T1533" s="87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T1533" s="19" t="s">
        <v>270</v>
      </c>
      <c r="AU1533" s="19" t="s">
        <v>84</v>
      </c>
    </row>
    <row r="1534" s="13" customFormat="1">
      <c r="A1534" s="13"/>
      <c r="B1534" s="235"/>
      <c r="C1534" s="236"/>
      <c r="D1534" s="237" t="s">
        <v>272</v>
      </c>
      <c r="E1534" s="238" t="s">
        <v>19</v>
      </c>
      <c r="F1534" s="239" t="s">
        <v>942</v>
      </c>
      <c r="G1534" s="236"/>
      <c r="H1534" s="238" t="s">
        <v>19</v>
      </c>
      <c r="I1534" s="240"/>
      <c r="J1534" s="236"/>
      <c r="K1534" s="236"/>
      <c r="L1534" s="241"/>
      <c r="M1534" s="242"/>
      <c r="N1534" s="243"/>
      <c r="O1534" s="243"/>
      <c r="P1534" s="243"/>
      <c r="Q1534" s="243"/>
      <c r="R1534" s="243"/>
      <c r="S1534" s="243"/>
      <c r="T1534" s="244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T1534" s="245" t="s">
        <v>272</v>
      </c>
      <c r="AU1534" s="245" t="s">
        <v>84</v>
      </c>
      <c r="AV1534" s="13" t="s">
        <v>82</v>
      </c>
      <c r="AW1534" s="13" t="s">
        <v>34</v>
      </c>
      <c r="AX1534" s="13" t="s">
        <v>75</v>
      </c>
      <c r="AY1534" s="245" t="s">
        <v>262</v>
      </c>
    </row>
    <row r="1535" s="14" customFormat="1">
      <c r="A1535" s="14"/>
      <c r="B1535" s="246"/>
      <c r="C1535" s="247"/>
      <c r="D1535" s="237" t="s">
        <v>272</v>
      </c>
      <c r="E1535" s="248" t="s">
        <v>19</v>
      </c>
      <c r="F1535" s="249" t="s">
        <v>1489</v>
      </c>
      <c r="G1535" s="247"/>
      <c r="H1535" s="250">
        <v>12.4</v>
      </c>
      <c r="I1535" s="251"/>
      <c r="J1535" s="247"/>
      <c r="K1535" s="247"/>
      <c r="L1535" s="252"/>
      <c r="M1535" s="253"/>
      <c r="N1535" s="254"/>
      <c r="O1535" s="254"/>
      <c r="P1535" s="254"/>
      <c r="Q1535" s="254"/>
      <c r="R1535" s="254"/>
      <c r="S1535" s="254"/>
      <c r="T1535" s="255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T1535" s="256" t="s">
        <v>272</v>
      </c>
      <c r="AU1535" s="256" t="s">
        <v>84</v>
      </c>
      <c r="AV1535" s="14" t="s">
        <v>84</v>
      </c>
      <c r="AW1535" s="14" t="s">
        <v>34</v>
      </c>
      <c r="AX1535" s="14" t="s">
        <v>75</v>
      </c>
      <c r="AY1535" s="256" t="s">
        <v>262</v>
      </c>
    </row>
    <row r="1536" s="13" customFormat="1">
      <c r="A1536" s="13"/>
      <c r="B1536" s="235"/>
      <c r="C1536" s="236"/>
      <c r="D1536" s="237" t="s">
        <v>272</v>
      </c>
      <c r="E1536" s="238" t="s">
        <v>19</v>
      </c>
      <c r="F1536" s="239" t="s">
        <v>1490</v>
      </c>
      <c r="G1536" s="236"/>
      <c r="H1536" s="238" t="s">
        <v>19</v>
      </c>
      <c r="I1536" s="240"/>
      <c r="J1536" s="236"/>
      <c r="K1536" s="236"/>
      <c r="L1536" s="241"/>
      <c r="M1536" s="242"/>
      <c r="N1536" s="243"/>
      <c r="O1536" s="243"/>
      <c r="P1536" s="243"/>
      <c r="Q1536" s="243"/>
      <c r="R1536" s="243"/>
      <c r="S1536" s="243"/>
      <c r="T1536" s="244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T1536" s="245" t="s">
        <v>272</v>
      </c>
      <c r="AU1536" s="245" t="s">
        <v>84</v>
      </c>
      <c r="AV1536" s="13" t="s">
        <v>82</v>
      </c>
      <c r="AW1536" s="13" t="s">
        <v>34</v>
      </c>
      <c r="AX1536" s="13" t="s">
        <v>75</v>
      </c>
      <c r="AY1536" s="245" t="s">
        <v>262</v>
      </c>
    </row>
    <row r="1537" s="14" customFormat="1">
      <c r="A1537" s="14"/>
      <c r="B1537" s="246"/>
      <c r="C1537" s="247"/>
      <c r="D1537" s="237" t="s">
        <v>272</v>
      </c>
      <c r="E1537" s="248" t="s">
        <v>19</v>
      </c>
      <c r="F1537" s="249" t="s">
        <v>1489</v>
      </c>
      <c r="G1537" s="247"/>
      <c r="H1537" s="250">
        <v>12.4</v>
      </c>
      <c r="I1537" s="251"/>
      <c r="J1537" s="247"/>
      <c r="K1537" s="247"/>
      <c r="L1537" s="252"/>
      <c r="M1537" s="253"/>
      <c r="N1537" s="254"/>
      <c r="O1537" s="254"/>
      <c r="P1537" s="254"/>
      <c r="Q1537" s="254"/>
      <c r="R1537" s="254"/>
      <c r="S1537" s="254"/>
      <c r="T1537" s="255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T1537" s="256" t="s">
        <v>272</v>
      </c>
      <c r="AU1537" s="256" t="s">
        <v>84</v>
      </c>
      <c r="AV1537" s="14" t="s">
        <v>84</v>
      </c>
      <c r="AW1537" s="14" t="s">
        <v>34</v>
      </c>
      <c r="AX1537" s="14" t="s">
        <v>75</v>
      </c>
      <c r="AY1537" s="256" t="s">
        <v>262</v>
      </c>
    </row>
    <row r="1538" s="15" customFormat="1">
      <c r="A1538" s="15"/>
      <c r="B1538" s="257"/>
      <c r="C1538" s="258"/>
      <c r="D1538" s="237" t="s">
        <v>272</v>
      </c>
      <c r="E1538" s="259" t="s">
        <v>19</v>
      </c>
      <c r="F1538" s="260" t="s">
        <v>278</v>
      </c>
      <c r="G1538" s="258"/>
      <c r="H1538" s="261">
        <v>24.800000000000001</v>
      </c>
      <c r="I1538" s="262"/>
      <c r="J1538" s="258"/>
      <c r="K1538" s="258"/>
      <c r="L1538" s="263"/>
      <c r="M1538" s="264"/>
      <c r="N1538" s="265"/>
      <c r="O1538" s="265"/>
      <c r="P1538" s="265"/>
      <c r="Q1538" s="265"/>
      <c r="R1538" s="265"/>
      <c r="S1538" s="265"/>
      <c r="T1538" s="266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T1538" s="267" t="s">
        <v>272</v>
      </c>
      <c r="AU1538" s="267" t="s">
        <v>84</v>
      </c>
      <c r="AV1538" s="15" t="s">
        <v>268</v>
      </c>
      <c r="AW1538" s="15" t="s">
        <v>34</v>
      </c>
      <c r="AX1538" s="15" t="s">
        <v>82</v>
      </c>
      <c r="AY1538" s="267" t="s">
        <v>262</v>
      </c>
    </row>
    <row r="1539" s="2" customFormat="1" ht="21.75" customHeight="1">
      <c r="A1539" s="40"/>
      <c r="B1539" s="41"/>
      <c r="C1539" s="217" t="s">
        <v>1496</v>
      </c>
      <c r="D1539" s="217" t="s">
        <v>264</v>
      </c>
      <c r="E1539" s="218" t="s">
        <v>1497</v>
      </c>
      <c r="F1539" s="219" t="s">
        <v>1498</v>
      </c>
      <c r="G1539" s="220" t="s">
        <v>116</v>
      </c>
      <c r="H1539" s="221">
        <v>30</v>
      </c>
      <c r="I1539" s="222"/>
      <c r="J1539" s="223">
        <f>ROUND(I1539*H1539,2)</f>
        <v>0</v>
      </c>
      <c r="K1539" s="219" t="s">
        <v>267</v>
      </c>
      <c r="L1539" s="46"/>
      <c r="M1539" s="224" t="s">
        <v>19</v>
      </c>
      <c r="N1539" s="225" t="s">
        <v>46</v>
      </c>
      <c r="O1539" s="86"/>
      <c r="P1539" s="226">
        <f>O1539*H1539</f>
        <v>0</v>
      </c>
      <c r="Q1539" s="226">
        <v>0</v>
      </c>
      <c r="R1539" s="226">
        <f>Q1539*H1539</f>
        <v>0</v>
      </c>
      <c r="S1539" s="226">
        <v>0</v>
      </c>
      <c r="T1539" s="227">
        <f>S1539*H1539</f>
        <v>0</v>
      </c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R1539" s="228" t="s">
        <v>367</v>
      </c>
      <c r="AT1539" s="228" t="s">
        <v>264</v>
      </c>
      <c r="AU1539" s="228" t="s">
        <v>84</v>
      </c>
      <c r="AY1539" s="19" t="s">
        <v>262</v>
      </c>
      <c r="BE1539" s="229">
        <f>IF(N1539="základní",J1539,0)</f>
        <v>0</v>
      </c>
      <c r="BF1539" s="229">
        <f>IF(N1539="snížená",J1539,0)</f>
        <v>0</v>
      </c>
      <c r="BG1539" s="229">
        <f>IF(N1539="zákl. přenesená",J1539,0)</f>
        <v>0</v>
      </c>
      <c r="BH1539" s="229">
        <f>IF(N1539="sníž. přenesená",J1539,0)</f>
        <v>0</v>
      </c>
      <c r="BI1539" s="229">
        <f>IF(N1539="nulová",J1539,0)</f>
        <v>0</v>
      </c>
      <c r="BJ1539" s="19" t="s">
        <v>82</v>
      </c>
      <c r="BK1539" s="229">
        <f>ROUND(I1539*H1539,2)</f>
        <v>0</v>
      </c>
      <c r="BL1539" s="19" t="s">
        <v>367</v>
      </c>
      <c r="BM1539" s="228" t="s">
        <v>1499</v>
      </c>
    </row>
    <row r="1540" s="2" customFormat="1">
      <c r="A1540" s="40"/>
      <c r="B1540" s="41"/>
      <c r="C1540" s="42"/>
      <c r="D1540" s="230" t="s">
        <v>270</v>
      </c>
      <c r="E1540" s="42"/>
      <c r="F1540" s="231" t="s">
        <v>1500</v>
      </c>
      <c r="G1540" s="42"/>
      <c r="H1540" s="42"/>
      <c r="I1540" s="232"/>
      <c r="J1540" s="42"/>
      <c r="K1540" s="42"/>
      <c r="L1540" s="46"/>
      <c r="M1540" s="233"/>
      <c r="N1540" s="234"/>
      <c r="O1540" s="86"/>
      <c r="P1540" s="86"/>
      <c r="Q1540" s="86"/>
      <c r="R1540" s="86"/>
      <c r="S1540" s="86"/>
      <c r="T1540" s="87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T1540" s="19" t="s">
        <v>270</v>
      </c>
      <c r="AU1540" s="19" t="s">
        <v>84</v>
      </c>
    </row>
    <row r="1541" s="13" customFormat="1">
      <c r="A1541" s="13"/>
      <c r="B1541" s="235"/>
      <c r="C1541" s="236"/>
      <c r="D1541" s="237" t="s">
        <v>272</v>
      </c>
      <c r="E1541" s="238" t="s">
        <v>19</v>
      </c>
      <c r="F1541" s="239" t="s">
        <v>334</v>
      </c>
      <c r="G1541" s="236"/>
      <c r="H1541" s="238" t="s">
        <v>19</v>
      </c>
      <c r="I1541" s="240"/>
      <c r="J1541" s="236"/>
      <c r="K1541" s="236"/>
      <c r="L1541" s="241"/>
      <c r="M1541" s="242"/>
      <c r="N1541" s="243"/>
      <c r="O1541" s="243"/>
      <c r="P1541" s="243"/>
      <c r="Q1541" s="243"/>
      <c r="R1541" s="243"/>
      <c r="S1541" s="243"/>
      <c r="T1541" s="244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T1541" s="245" t="s">
        <v>272</v>
      </c>
      <c r="AU1541" s="245" t="s">
        <v>84</v>
      </c>
      <c r="AV1541" s="13" t="s">
        <v>82</v>
      </c>
      <c r="AW1541" s="13" t="s">
        <v>34</v>
      </c>
      <c r="AX1541" s="13" t="s">
        <v>75</v>
      </c>
      <c r="AY1541" s="245" t="s">
        <v>262</v>
      </c>
    </row>
    <row r="1542" s="13" customFormat="1">
      <c r="A1542" s="13"/>
      <c r="B1542" s="235"/>
      <c r="C1542" s="236"/>
      <c r="D1542" s="237" t="s">
        <v>272</v>
      </c>
      <c r="E1542" s="238" t="s">
        <v>19</v>
      </c>
      <c r="F1542" s="239" t="s">
        <v>1501</v>
      </c>
      <c r="G1542" s="236"/>
      <c r="H1542" s="238" t="s">
        <v>19</v>
      </c>
      <c r="I1542" s="240"/>
      <c r="J1542" s="236"/>
      <c r="K1542" s="236"/>
      <c r="L1542" s="241"/>
      <c r="M1542" s="242"/>
      <c r="N1542" s="243"/>
      <c r="O1542" s="243"/>
      <c r="P1542" s="243"/>
      <c r="Q1542" s="243"/>
      <c r="R1542" s="243"/>
      <c r="S1542" s="243"/>
      <c r="T1542" s="244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T1542" s="245" t="s">
        <v>272</v>
      </c>
      <c r="AU1542" s="245" t="s">
        <v>84</v>
      </c>
      <c r="AV1542" s="13" t="s">
        <v>82</v>
      </c>
      <c r="AW1542" s="13" t="s">
        <v>34</v>
      </c>
      <c r="AX1542" s="13" t="s">
        <v>75</v>
      </c>
      <c r="AY1542" s="245" t="s">
        <v>262</v>
      </c>
    </row>
    <row r="1543" s="13" customFormat="1">
      <c r="A1543" s="13"/>
      <c r="B1543" s="235"/>
      <c r="C1543" s="236"/>
      <c r="D1543" s="237" t="s">
        <v>272</v>
      </c>
      <c r="E1543" s="238" t="s">
        <v>19</v>
      </c>
      <c r="F1543" s="239" t="s">
        <v>404</v>
      </c>
      <c r="G1543" s="236"/>
      <c r="H1543" s="238" t="s">
        <v>19</v>
      </c>
      <c r="I1543" s="240"/>
      <c r="J1543" s="236"/>
      <c r="K1543" s="236"/>
      <c r="L1543" s="241"/>
      <c r="M1543" s="242"/>
      <c r="N1543" s="243"/>
      <c r="O1543" s="243"/>
      <c r="P1543" s="243"/>
      <c r="Q1543" s="243"/>
      <c r="R1543" s="243"/>
      <c r="S1543" s="243"/>
      <c r="T1543" s="244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T1543" s="245" t="s">
        <v>272</v>
      </c>
      <c r="AU1543" s="245" t="s">
        <v>84</v>
      </c>
      <c r="AV1543" s="13" t="s">
        <v>82</v>
      </c>
      <c r="AW1543" s="13" t="s">
        <v>34</v>
      </c>
      <c r="AX1543" s="13" t="s">
        <v>75</v>
      </c>
      <c r="AY1543" s="245" t="s">
        <v>262</v>
      </c>
    </row>
    <row r="1544" s="13" customFormat="1">
      <c r="A1544" s="13"/>
      <c r="B1544" s="235"/>
      <c r="C1544" s="236"/>
      <c r="D1544" s="237" t="s">
        <v>272</v>
      </c>
      <c r="E1544" s="238" t="s">
        <v>19</v>
      </c>
      <c r="F1544" s="239" t="s">
        <v>1502</v>
      </c>
      <c r="G1544" s="236"/>
      <c r="H1544" s="238" t="s">
        <v>19</v>
      </c>
      <c r="I1544" s="240"/>
      <c r="J1544" s="236"/>
      <c r="K1544" s="236"/>
      <c r="L1544" s="241"/>
      <c r="M1544" s="242"/>
      <c r="N1544" s="243"/>
      <c r="O1544" s="243"/>
      <c r="P1544" s="243"/>
      <c r="Q1544" s="243"/>
      <c r="R1544" s="243"/>
      <c r="S1544" s="243"/>
      <c r="T1544" s="244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T1544" s="245" t="s">
        <v>272</v>
      </c>
      <c r="AU1544" s="245" t="s">
        <v>84</v>
      </c>
      <c r="AV1544" s="13" t="s">
        <v>82</v>
      </c>
      <c r="AW1544" s="13" t="s">
        <v>34</v>
      </c>
      <c r="AX1544" s="13" t="s">
        <v>75</v>
      </c>
      <c r="AY1544" s="245" t="s">
        <v>262</v>
      </c>
    </row>
    <row r="1545" s="13" customFormat="1">
      <c r="A1545" s="13"/>
      <c r="B1545" s="235"/>
      <c r="C1545" s="236"/>
      <c r="D1545" s="237" t="s">
        <v>272</v>
      </c>
      <c r="E1545" s="238" t="s">
        <v>19</v>
      </c>
      <c r="F1545" s="239" t="s">
        <v>1230</v>
      </c>
      <c r="G1545" s="236"/>
      <c r="H1545" s="238" t="s">
        <v>19</v>
      </c>
      <c r="I1545" s="240"/>
      <c r="J1545" s="236"/>
      <c r="K1545" s="236"/>
      <c r="L1545" s="241"/>
      <c r="M1545" s="242"/>
      <c r="N1545" s="243"/>
      <c r="O1545" s="243"/>
      <c r="P1545" s="243"/>
      <c r="Q1545" s="243"/>
      <c r="R1545" s="243"/>
      <c r="S1545" s="243"/>
      <c r="T1545" s="244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T1545" s="245" t="s">
        <v>272</v>
      </c>
      <c r="AU1545" s="245" t="s">
        <v>84</v>
      </c>
      <c r="AV1545" s="13" t="s">
        <v>82</v>
      </c>
      <c r="AW1545" s="13" t="s">
        <v>34</v>
      </c>
      <c r="AX1545" s="13" t="s">
        <v>75</v>
      </c>
      <c r="AY1545" s="245" t="s">
        <v>262</v>
      </c>
    </row>
    <row r="1546" s="14" customFormat="1">
      <c r="A1546" s="14"/>
      <c r="B1546" s="246"/>
      <c r="C1546" s="247"/>
      <c r="D1546" s="237" t="s">
        <v>272</v>
      </c>
      <c r="E1546" s="248" t="s">
        <v>19</v>
      </c>
      <c r="F1546" s="249" t="s">
        <v>1503</v>
      </c>
      <c r="G1546" s="247"/>
      <c r="H1546" s="250">
        <v>30</v>
      </c>
      <c r="I1546" s="251"/>
      <c r="J1546" s="247"/>
      <c r="K1546" s="247"/>
      <c r="L1546" s="252"/>
      <c r="M1546" s="253"/>
      <c r="N1546" s="254"/>
      <c r="O1546" s="254"/>
      <c r="P1546" s="254"/>
      <c r="Q1546" s="254"/>
      <c r="R1546" s="254"/>
      <c r="S1546" s="254"/>
      <c r="T1546" s="255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T1546" s="256" t="s">
        <v>272</v>
      </c>
      <c r="AU1546" s="256" t="s">
        <v>84</v>
      </c>
      <c r="AV1546" s="14" t="s">
        <v>84</v>
      </c>
      <c r="AW1546" s="14" t="s">
        <v>34</v>
      </c>
      <c r="AX1546" s="14" t="s">
        <v>75</v>
      </c>
      <c r="AY1546" s="256" t="s">
        <v>262</v>
      </c>
    </row>
    <row r="1547" s="15" customFormat="1">
      <c r="A1547" s="15"/>
      <c r="B1547" s="257"/>
      <c r="C1547" s="258"/>
      <c r="D1547" s="237" t="s">
        <v>272</v>
      </c>
      <c r="E1547" s="259" t="s">
        <v>19</v>
      </c>
      <c r="F1547" s="260" t="s">
        <v>278</v>
      </c>
      <c r="G1547" s="258"/>
      <c r="H1547" s="261">
        <v>30</v>
      </c>
      <c r="I1547" s="262"/>
      <c r="J1547" s="258"/>
      <c r="K1547" s="258"/>
      <c r="L1547" s="263"/>
      <c r="M1547" s="264"/>
      <c r="N1547" s="265"/>
      <c r="O1547" s="265"/>
      <c r="P1547" s="265"/>
      <c r="Q1547" s="265"/>
      <c r="R1547" s="265"/>
      <c r="S1547" s="265"/>
      <c r="T1547" s="266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T1547" s="267" t="s">
        <v>272</v>
      </c>
      <c r="AU1547" s="267" t="s">
        <v>84</v>
      </c>
      <c r="AV1547" s="15" t="s">
        <v>268</v>
      </c>
      <c r="AW1547" s="15" t="s">
        <v>34</v>
      </c>
      <c r="AX1547" s="15" t="s">
        <v>82</v>
      </c>
      <c r="AY1547" s="267" t="s">
        <v>262</v>
      </c>
    </row>
    <row r="1548" s="2" customFormat="1" ht="16.5" customHeight="1">
      <c r="A1548" s="40"/>
      <c r="B1548" s="41"/>
      <c r="C1548" s="268" t="s">
        <v>1504</v>
      </c>
      <c r="D1548" s="268" t="s">
        <v>315</v>
      </c>
      <c r="E1548" s="269" t="s">
        <v>1505</v>
      </c>
      <c r="F1548" s="270" t="s">
        <v>1506</v>
      </c>
      <c r="G1548" s="271" t="s">
        <v>116</v>
      </c>
      <c r="H1548" s="272">
        <v>33</v>
      </c>
      <c r="I1548" s="273"/>
      <c r="J1548" s="274">
        <f>ROUND(I1548*H1548,2)</f>
        <v>0</v>
      </c>
      <c r="K1548" s="270" t="s">
        <v>267</v>
      </c>
      <c r="L1548" s="275"/>
      <c r="M1548" s="276" t="s">
        <v>19</v>
      </c>
      <c r="N1548" s="277" t="s">
        <v>46</v>
      </c>
      <c r="O1548" s="86"/>
      <c r="P1548" s="226">
        <f>O1548*H1548</f>
        <v>0</v>
      </c>
      <c r="Q1548" s="226">
        <v>0.0073499999999999998</v>
      </c>
      <c r="R1548" s="226">
        <f>Q1548*H1548</f>
        <v>0.24254999999999999</v>
      </c>
      <c r="S1548" s="226">
        <v>0</v>
      </c>
      <c r="T1548" s="227">
        <f>S1548*H1548</f>
        <v>0</v>
      </c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R1548" s="228" t="s">
        <v>477</v>
      </c>
      <c r="AT1548" s="228" t="s">
        <v>315</v>
      </c>
      <c r="AU1548" s="228" t="s">
        <v>84</v>
      </c>
      <c r="AY1548" s="19" t="s">
        <v>262</v>
      </c>
      <c r="BE1548" s="229">
        <f>IF(N1548="základní",J1548,0)</f>
        <v>0</v>
      </c>
      <c r="BF1548" s="229">
        <f>IF(N1548="snížená",J1548,0)</f>
        <v>0</v>
      </c>
      <c r="BG1548" s="229">
        <f>IF(N1548="zákl. přenesená",J1548,0)</f>
        <v>0</v>
      </c>
      <c r="BH1548" s="229">
        <f>IF(N1548="sníž. přenesená",J1548,0)</f>
        <v>0</v>
      </c>
      <c r="BI1548" s="229">
        <f>IF(N1548="nulová",J1548,0)</f>
        <v>0</v>
      </c>
      <c r="BJ1548" s="19" t="s">
        <v>82</v>
      </c>
      <c r="BK1548" s="229">
        <f>ROUND(I1548*H1548,2)</f>
        <v>0</v>
      </c>
      <c r="BL1548" s="19" t="s">
        <v>367</v>
      </c>
      <c r="BM1548" s="228" t="s">
        <v>1507</v>
      </c>
    </row>
    <row r="1549" s="2" customFormat="1">
      <c r="A1549" s="40"/>
      <c r="B1549" s="41"/>
      <c r="C1549" s="42"/>
      <c r="D1549" s="230" t="s">
        <v>270</v>
      </c>
      <c r="E1549" s="42"/>
      <c r="F1549" s="231" t="s">
        <v>1508</v>
      </c>
      <c r="G1549" s="42"/>
      <c r="H1549" s="42"/>
      <c r="I1549" s="232"/>
      <c r="J1549" s="42"/>
      <c r="K1549" s="42"/>
      <c r="L1549" s="46"/>
      <c r="M1549" s="233"/>
      <c r="N1549" s="234"/>
      <c r="O1549" s="86"/>
      <c r="P1549" s="86"/>
      <c r="Q1549" s="86"/>
      <c r="R1549" s="86"/>
      <c r="S1549" s="86"/>
      <c r="T1549" s="87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T1549" s="19" t="s">
        <v>270</v>
      </c>
      <c r="AU1549" s="19" t="s">
        <v>84</v>
      </c>
    </row>
    <row r="1550" s="13" customFormat="1">
      <c r="A1550" s="13"/>
      <c r="B1550" s="235"/>
      <c r="C1550" s="236"/>
      <c r="D1550" s="237" t="s">
        <v>272</v>
      </c>
      <c r="E1550" s="238" t="s">
        <v>19</v>
      </c>
      <c r="F1550" s="239" t="s">
        <v>334</v>
      </c>
      <c r="G1550" s="236"/>
      <c r="H1550" s="238" t="s">
        <v>19</v>
      </c>
      <c r="I1550" s="240"/>
      <c r="J1550" s="236"/>
      <c r="K1550" s="236"/>
      <c r="L1550" s="241"/>
      <c r="M1550" s="242"/>
      <c r="N1550" s="243"/>
      <c r="O1550" s="243"/>
      <c r="P1550" s="243"/>
      <c r="Q1550" s="243"/>
      <c r="R1550" s="243"/>
      <c r="S1550" s="243"/>
      <c r="T1550" s="244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T1550" s="245" t="s">
        <v>272</v>
      </c>
      <c r="AU1550" s="245" t="s">
        <v>84</v>
      </c>
      <c r="AV1550" s="13" t="s">
        <v>82</v>
      </c>
      <c r="AW1550" s="13" t="s">
        <v>34</v>
      </c>
      <c r="AX1550" s="13" t="s">
        <v>75</v>
      </c>
      <c r="AY1550" s="245" t="s">
        <v>262</v>
      </c>
    </row>
    <row r="1551" s="13" customFormat="1">
      <c r="A1551" s="13"/>
      <c r="B1551" s="235"/>
      <c r="C1551" s="236"/>
      <c r="D1551" s="237" t="s">
        <v>272</v>
      </c>
      <c r="E1551" s="238" t="s">
        <v>19</v>
      </c>
      <c r="F1551" s="239" t="s">
        <v>1501</v>
      </c>
      <c r="G1551" s="236"/>
      <c r="H1551" s="238" t="s">
        <v>19</v>
      </c>
      <c r="I1551" s="240"/>
      <c r="J1551" s="236"/>
      <c r="K1551" s="236"/>
      <c r="L1551" s="241"/>
      <c r="M1551" s="242"/>
      <c r="N1551" s="243"/>
      <c r="O1551" s="243"/>
      <c r="P1551" s="243"/>
      <c r="Q1551" s="243"/>
      <c r="R1551" s="243"/>
      <c r="S1551" s="243"/>
      <c r="T1551" s="244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T1551" s="245" t="s">
        <v>272</v>
      </c>
      <c r="AU1551" s="245" t="s">
        <v>84</v>
      </c>
      <c r="AV1551" s="13" t="s">
        <v>82</v>
      </c>
      <c r="AW1551" s="13" t="s">
        <v>34</v>
      </c>
      <c r="AX1551" s="13" t="s">
        <v>75</v>
      </c>
      <c r="AY1551" s="245" t="s">
        <v>262</v>
      </c>
    </row>
    <row r="1552" s="13" customFormat="1">
      <c r="A1552" s="13"/>
      <c r="B1552" s="235"/>
      <c r="C1552" s="236"/>
      <c r="D1552" s="237" t="s">
        <v>272</v>
      </c>
      <c r="E1552" s="238" t="s">
        <v>19</v>
      </c>
      <c r="F1552" s="239" t="s">
        <v>404</v>
      </c>
      <c r="G1552" s="236"/>
      <c r="H1552" s="238" t="s">
        <v>19</v>
      </c>
      <c r="I1552" s="240"/>
      <c r="J1552" s="236"/>
      <c r="K1552" s="236"/>
      <c r="L1552" s="241"/>
      <c r="M1552" s="242"/>
      <c r="N1552" s="243"/>
      <c r="O1552" s="243"/>
      <c r="P1552" s="243"/>
      <c r="Q1552" s="243"/>
      <c r="R1552" s="243"/>
      <c r="S1552" s="243"/>
      <c r="T1552" s="244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T1552" s="245" t="s">
        <v>272</v>
      </c>
      <c r="AU1552" s="245" t="s">
        <v>84</v>
      </c>
      <c r="AV1552" s="13" t="s">
        <v>82</v>
      </c>
      <c r="AW1552" s="13" t="s">
        <v>34</v>
      </c>
      <c r="AX1552" s="13" t="s">
        <v>75</v>
      </c>
      <c r="AY1552" s="245" t="s">
        <v>262</v>
      </c>
    </row>
    <row r="1553" s="13" customFormat="1">
      <c r="A1553" s="13"/>
      <c r="B1553" s="235"/>
      <c r="C1553" s="236"/>
      <c r="D1553" s="237" t="s">
        <v>272</v>
      </c>
      <c r="E1553" s="238" t="s">
        <v>19</v>
      </c>
      <c r="F1553" s="239" t="s">
        <v>1502</v>
      </c>
      <c r="G1553" s="236"/>
      <c r="H1553" s="238" t="s">
        <v>19</v>
      </c>
      <c r="I1553" s="240"/>
      <c r="J1553" s="236"/>
      <c r="K1553" s="236"/>
      <c r="L1553" s="241"/>
      <c r="M1553" s="242"/>
      <c r="N1553" s="243"/>
      <c r="O1553" s="243"/>
      <c r="P1553" s="243"/>
      <c r="Q1553" s="243"/>
      <c r="R1553" s="243"/>
      <c r="S1553" s="243"/>
      <c r="T1553" s="244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T1553" s="245" t="s">
        <v>272</v>
      </c>
      <c r="AU1553" s="245" t="s">
        <v>84</v>
      </c>
      <c r="AV1553" s="13" t="s">
        <v>82</v>
      </c>
      <c r="AW1553" s="13" t="s">
        <v>34</v>
      </c>
      <c r="AX1553" s="13" t="s">
        <v>75</v>
      </c>
      <c r="AY1553" s="245" t="s">
        <v>262</v>
      </c>
    </row>
    <row r="1554" s="13" customFormat="1">
      <c r="A1554" s="13"/>
      <c r="B1554" s="235"/>
      <c r="C1554" s="236"/>
      <c r="D1554" s="237" t="s">
        <v>272</v>
      </c>
      <c r="E1554" s="238" t="s">
        <v>19</v>
      </c>
      <c r="F1554" s="239" t="s">
        <v>1230</v>
      </c>
      <c r="G1554" s="236"/>
      <c r="H1554" s="238" t="s">
        <v>19</v>
      </c>
      <c r="I1554" s="240"/>
      <c r="J1554" s="236"/>
      <c r="K1554" s="236"/>
      <c r="L1554" s="241"/>
      <c r="M1554" s="242"/>
      <c r="N1554" s="243"/>
      <c r="O1554" s="243"/>
      <c r="P1554" s="243"/>
      <c r="Q1554" s="243"/>
      <c r="R1554" s="243"/>
      <c r="S1554" s="243"/>
      <c r="T1554" s="244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T1554" s="245" t="s">
        <v>272</v>
      </c>
      <c r="AU1554" s="245" t="s">
        <v>84</v>
      </c>
      <c r="AV1554" s="13" t="s">
        <v>82</v>
      </c>
      <c r="AW1554" s="13" t="s">
        <v>34</v>
      </c>
      <c r="AX1554" s="13" t="s">
        <v>75</v>
      </c>
      <c r="AY1554" s="245" t="s">
        <v>262</v>
      </c>
    </row>
    <row r="1555" s="14" customFormat="1">
      <c r="A1555" s="14"/>
      <c r="B1555" s="246"/>
      <c r="C1555" s="247"/>
      <c r="D1555" s="237" t="s">
        <v>272</v>
      </c>
      <c r="E1555" s="248" t="s">
        <v>19</v>
      </c>
      <c r="F1555" s="249" t="s">
        <v>1503</v>
      </c>
      <c r="G1555" s="247"/>
      <c r="H1555" s="250">
        <v>30</v>
      </c>
      <c r="I1555" s="251"/>
      <c r="J1555" s="247"/>
      <c r="K1555" s="247"/>
      <c r="L1555" s="252"/>
      <c r="M1555" s="253"/>
      <c r="N1555" s="254"/>
      <c r="O1555" s="254"/>
      <c r="P1555" s="254"/>
      <c r="Q1555" s="254"/>
      <c r="R1555" s="254"/>
      <c r="S1555" s="254"/>
      <c r="T1555" s="255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T1555" s="256" t="s">
        <v>272</v>
      </c>
      <c r="AU1555" s="256" t="s">
        <v>84</v>
      </c>
      <c r="AV1555" s="14" t="s">
        <v>84</v>
      </c>
      <c r="AW1555" s="14" t="s">
        <v>34</v>
      </c>
      <c r="AX1555" s="14" t="s">
        <v>75</v>
      </c>
      <c r="AY1555" s="256" t="s">
        <v>262</v>
      </c>
    </row>
    <row r="1556" s="15" customFormat="1">
      <c r="A1556" s="15"/>
      <c r="B1556" s="257"/>
      <c r="C1556" s="258"/>
      <c r="D1556" s="237" t="s">
        <v>272</v>
      </c>
      <c r="E1556" s="259" t="s">
        <v>19</v>
      </c>
      <c r="F1556" s="260" t="s">
        <v>278</v>
      </c>
      <c r="G1556" s="258"/>
      <c r="H1556" s="261">
        <v>30</v>
      </c>
      <c r="I1556" s="262"/>
      <c r="J1556" s="258"/>
      <c r="K1556" s="258"/>
      <c r="L1556" s="263"/>
      <c r="M1556" s="264"/>
      <c r="N1556" s="265"/>
      <c r="O1556" s="265"/>
      <c r="P1556" s="265"/>
      <c r="Q1556" s="265"/>
      <c r="R1556" s="265"/>
      <c r="S1556" s="265"/>
      <c r="T1556" s="266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T1556" s="267" t="s">
        <v>272</v>
      </c>
      <c r="AU1556" s="267" t="s">
        <v>84</v>
      </c>
      <c r="AV1556" s="15" t="s">
        <v>268</v>
      </c>
      <c r="AW1556" s="15" t="s">
        <v>34</v>
      </c>
      <c r="AX1556" s="15" t="s">
        <v>82</v>
      </c>
      <c r="AY1556" s="267" t="s">
        <v>262</v>
      </c>
    </row>
    <row r="1557" s="14" customFormat="1">
      <c r="A1557" s="14"/>
      <c r="B1557" s="246"/>
      <c r="C1557" s="247"/>
      <c r="D1557" s="237" t="s">
        <v>272</v>
      </c>
      <c r="E1557" s="247"/>
      <c r="F1557" s="249" t="s">
        <v>1509</v>
      </c>
      <c r="G1557" s="247"/>
      <c r="H1557" s="250">
        <v>33</v>
      </c>
      <c r="I1557" s="251"/>
      <c r="J1557" s="247"/>
      <c r="K1557" s="247"/>
      <c r="L1557" s="252"/>
      <c r="M1557" s="253"/>
      <c r="N1557" s="254"/>
      <c r="O1557" s="254"/>
      <c r="P1557" s="254"/>
      <c r="Q1557" s="254"/>
      <c r="R1557" s="254"/>
      <c r="S1557" s="254"/>
      <c r="T1557" s="255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T1557" s="256" t="s">
        <v>272</v>
      </c>
      <c r="AU1557" s="256" t="s">
        <v>84</v>
      </c>
      <c r="AV1557" s="14" t="s">
        <v>84</v>
      </c>
      <c r="AW1557" s="14" t="s">
        <v>4</v>
      </c>
      <c r="AX1557" s="14" t="s">
        <v>82</v>
      </c>
      <c r="AY1557" s="256" t="s">
        <v>262</v>
      </c>
    </row>
    <row r="1558" s="2" customFormat="1" ht="24.15" customHeight="1">
      <c r="A1558" s="40"/>
      <c r="B1558" s="41"/>
      <c r="C1558" s="217" t="s">
        <v>1510</v>
      </c>
      <c r="D1558" s="217" t="s">
        <v>264</v>
      </c>
      <c r="E1558" s="218" t="s">
        <v>1511</v>
      </c>
      <c r="F1558" s="219" t="s">
        <v>1512</v>
      </c>
      <c r="G1558" s="220" t="s">
        <v>130</v>
      </c>
      <c r="H1558" s="221">
        <v>80.900000000000006</v>
      </c>
      <c r="I1558" s="222"/>
      <c r="J1558" s="223">
        <f>ROUND(I1558*H1558,2)</f>
        <v>0</v>
      </c>
      <c r="K1558" s="219" t="s">
        <v>267</v>
      </c>
      <c r="L1558" s="46"/>
      <c r="M1558" s="224" t="s">
        <v>19</v>
      </c>
      <c r="N1558" s="225" t="s">
        <v>46</v>
      </c>
      <c r="O1558" s="86"/>
      <c r="P1558" s="226">
        <f>O1558*H1558</f>
        <v>0</v>
      </c>
      <c r="Q1558" s="226">
        <v>0.00027786370000000001</v>
      </c>
      <c r="R1558" s="226">
        <f>Q1558*H1558</f>
        <v>0.022479173330000001</v>
      </c>
      <c r="S1558" s="226">
        <v>0</v>
      </c>
      <c r="T1558" s="227">
        <f>S1558*H1558</f>
        <v>0</v>
      </c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R1558" s="228" t="s">
        <v>367</v>
      </c>
      <c r="AT1558" s="228" t="s">
        <v>264</v>
      </c>
      <c r="AU1558" s="228" t="s">
        <v>84</v>
      </c>
      <c r="AY1558" s="19" t="s">
        <v>262</v>
      </c>
      <c r="BE1558" s="229">
        <f>IF(N1558="základní",J1558,0)</f>
        <v>0</v>
      </c>
      <c r="BF1558" s="229">
        <f>IF(N1558="snížená",J1558,0)</f>
        <v>0</v>
      </c>
      <c r="BG1558" s="229">
        <f>IF(N1558="zákl. přenesená",J1558,0)</f>
        <v>0</v>
      </c>
      <c r="BH1558" s="229">
        <f>IF(N1558="sníž. přenesená",J1558,0)</f>
        <v>0</v>
      </c>
      <c r="BI1558" s="229">
        <f>IF(N1558="nulová",J1558,0)</f>
        <v>0</v>
      </c>
      <c r="BJ1558" s="19" t="s">
        <v>82</v>
      </c>
      <c r="BK1558" s="229">
        <f>ROUND(I1558*H1558,2)</f>
        <v>0</v>
      </c>
      <c r="BL1558" s="19" t="s">
        <v>367</v>
      </c>
      <c r="BM1558" s="228" t="s">
        <v>1513</v>
      </c>
    </row>
    <row r="1559" s="2" customFormat="1">
      <c r="A1559" s="40"/>
      <c r="B1559" s="41"/>
      <c r="C1559" s="42"/>
      <c r="D1559" s="230" t="s">
        <v>270</v>
      </c>
      <c r="E1559" s="42"/>
      <c r="F1559" s="231" t="s">
        <v>1514</v>
      </c>
      <c r="G1559" s="42"/>
      <c r="H1559" s="42"/>
      <c r="I1559" s="232"/>
      <c r="J1559" s="42"/>
      <c r="K1559" s="42"/>
      <c r="L1559" s="46"/>
      <c r="M1559" s="233"/>
      <c r="N1559" s="234"/>
      <c r="O1559" s="86"/>
      <c r="P1559" s="86"/>
      <c r="Q1559" s="86"/>
      <c r="R1559" s="86"/>
      <c r="S1559" s="86"/>
      <c r="T1559" s="87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T1559" s="19" t="s">
        <v>270</v>
      </c>
      <c r="AU1559" s="19" t="s">
        <v>84</v>
      </c>
    </row>
    <row r="1560" s="13" customFormat="1">
      <c r="A1560" s="13"/>
      <c r="B1560" s="235"/>
      <c r="C1560" s="236"/>
      <c r="D1560" s="237" t="s">
        <v>272</v>
      </c>
      <c r="E1560" s="238" t="s">
        <v>19</v>
      </c>
      <c r="F1560" s="239" t="s">
        <v>1353</v>
      </c>
      <c r="G1560" s="236"/>
      <c r="H1560" s="238" t="s">
        <v>19</v>
      </c>
      <c r="I1560" s="240"/>
      <c r="J1560" s="236"/>
      <c r="K1560" s="236"/>
      <c r="L1560" s="241"/>
      <c r="M1560" s="242"/>
      <c r="N1560" s="243"/>
      <c r="O1560" s="243"/>
      <c r="P1560" s="243"/>
      <c r="Q1560" s="243"/>
      <c r="R1560" s="243"/>
      <c r="S1560" s="243"/>
      <c r="T1560" s="244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T1560" s="245" t="s">
        <v>272</v>
      </c>
      <c r="AU1560" s="245" t="s">
        <v>84</v>
      </c>
      <c r="AV1560" s="13" t="s">
        <v>82</v>
      </c>
      <c r="AW1560" s="13" t="s">
        <v>34</v>
      </c>
      <c r="AX1560" s="13" t="s">
        <v>75</v>
      </c>
      <c r="AY1560" s="245" t="s">
        <v>262</v>
      </c>
    </row>
    <row r="1561" s="14" customFormat="1">
      <c r="A1561" s="14"/>
      <c r="B1561" s="246"/>
      <c r="C1561" s="247"/>
      <c r="D1561" s="237" t="s">
        <v>272</v>
      </c>
      <c r="E1561" s="248" t="s">
        <v>19</v>
      </c>
      <c r="F1561" s="249" t="s">
        <v>1515</v>
      </c>
      <c r="G1561" s="247"/>
      <c r="H1561" s="250">
        <v>80.900000000000006</v>
      </c>
      <c r="I1561" s="251"/>
      <c r="J1561" s="247"/>
      <c r="K1561" s="247"/>
      <c r="L1561" s="252"/>
      <c r="M1561" s="253"/>
      <c r="N1561" s="254"/>
      <c r="O1561" s="254"/>
      <c r="P1561" s="254"/>
      <c r="Q1561" s="254"/>
      <c r="R1561" s="254"/>
      <c r="S1561" s="254"/>
      <c r="T1561" s="255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T1561" s="256" t="s">
        <v>272</v>
      </c>
      <c r="AU1561" s="256" t="s">
        <v>84</v>
      </c>
      <c r="AV1561" s="14" t="s">
        <v>84</v>
      </c>
      <c r="AW1561" s="14" t="s">
        <v>34</v>
      </c>
      <c r="AX1561" s="14" t="s">
        <v>75</v>
      </c>
      <c r="AY1561" s="256" t="s">
        <v>262</v>
      </c>
    </row>
    <row r="1562" s="15" customFormat="1">
      <c r="A1562" s="15"/>
      <c r="B1562" s="257"/>
      <c r="C1562" s="258"/>
      <c r="D1562" s="237" t="s">
        <v>272</v>
      </c>
      <c r="E1562" s="259" t="s">
        <v>19</v>
      </c>
      <c r="F1562" s="260" t="s">
        <v>278</v>
      </c>
      <c r="G1562" s="258"/>
      <c r="H1562" s="261">
        <v>80.900000000000006</v>
      </c>
      <c r="I1562" s="262"/>
      <c r="J1562" s="258"/>
      <c r="K1562" s="258"/>
      <c r="L1562" s="263"/>
      <c r="M1562" s="264"/>
      <c r="N1562" s="265"/>
      <c r="O1562" s="265"/>
      <c r="P1562" s="265"/>
      <c r="Q1562" s="265"/>
      <c r="R1562" s="265"/>
      <c r="S1562" s="265"/>
      <c r="T1562" s="266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T1562" s="267" t="s">
        <v>272</v>
      </c>
      <c r="AU1562" s="267" t="s">
        <v>84</v>
      </c>
      <c r="AV1562" s="15" t="s">
        <v>268</v>
      </c>
      <c r="AW1562" s="15" t="s">
        <v>34</v>
      </c>
      <c r="AX1562" s="15" t="s">
        <v>82</v>
      </c>
      <c r="AY1562" s="267" t="s">
        <v>262</v>
      </c>
    </row>
    <row r="1563" s="2" customFormat="1" ht="24.15" customHeight="1">
      <c r="A1563" s="40"/>
      <c r="B1563" s="41"/>
      <c r="C1563" s="217" t="s">
        <v>1516</v>
      </c>
      <c r="D1563" s="217" t="s">
        <v>264</v>
      </c>
      <c r="E1563" s="218" t="s">
        <v>1517</v>
      </c>
      <c r="F1563" s="219" t="s">
        <v>1518</v>
      </c>
      <c r="G1563" s="220" t="s">
        <v>370</v>
      </c>
      <c r="H1563" s="221">
        <v>12</v>
      </c>
      <c r="I1563" s="222"/>
      <c r="J1563" s="223">
        <f>ROUND(I1563*H1563,2)</f>
        <v>0</v>
      </c>
      <c r="K1563" s="219" t="s">
        <v>267</v>
      </c>
      <c r="L1563" s="46"/>
      <c r="M1563" s="224" t="s">
        <v>19</v>
      </c>
      <c r="N1563" s="225" t="s">
        <v>46</v>
      </c>
      <c r="O1563" s="86"/>
      <c r="P1563" s="226">
        <f>O1563*H1563</f>
        <v>0</v>
      </c>
      <c r="Q1563" s="226">
        <v>0</v>
      </c>
      <c r="R1563" s="226">
        <f>Q1563*H1563</f>
        <v>0</v>
      </c>
      <c r="S1563" s="226">
        <v>0</v>
      </c>
      <c r="T1563" s="227">
        <f>S1563*H1563</f>
        <v>0</v>
      </c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R1563" s="228" t="s">
        <v>367</v>
      </c>
      <c r="AT1563" s="228" t="s">
        <v>264</v>
      </c>
      <c r="AU1563" s="228" t="s">
        <v>84</v>
      </c>
      <c r="AY1563" s="19" t="s">
        <v>262</v>
      </c>
      <c r="BE1563" s="229">
        <f>IF(N1563="základní",J1563,0)</f>
        <v>0</v>
      </c>
      <c r="BF1563" s="229">
        <f>IF(N1563="snížená",J1563,0)</f>
        <v>0</v>
      </c>
      <c r="BG1563" s="229">
        <f>IF(N1563="zákl. přenesená",J1563,0)</f>
        <v>0</v>
      </c>
      <c r="BH1563" s="229">
        <f>IF(N1563="sníž. přenesená",J1563,0)</f>
        <v>0</v>
      </c>
      <c r="BI1563" s="229">
        <f>IF(N1563="nulová",J1563,0)</f>
        <v>0</v>
      </c>
      <c r="BJ1563" s="19" t="s">
        <v>82</v>
      </c>
      <c r="BK1563" s="229">
        <f>ROUND(I1563*H1563,2)</f>
        <v>0</v>
      </c>
      <c r="BL1563" s="19" t="s">
        <v>367</v>
      </c>
      <c r="BM1563" s="228" t="s">
        <v>1519</v>
      </c>
    </row>
    <row r="1564" s="2" customFormat="1">
      <c r="A1564" s="40"/>
      <c r="B1564" s="41"/>
      <c r="C1564" s="42"/>
      <c r="D1564" s="230" t="s">
        <v>270</v>
      </c>
      <c r="E1564" s="42"/>
      <c r="F1564" s="231" t="s">
        <v>1520</v>
      </c>
      <c r="G1564" s="42"/>
      <c r="H1564" s="42"/>
      <c r="I1564" s="232"/>
      <c r="J1564" s="42"/>
      <c r="K1564" s="42"/>
      <c r="L1564" s="46"/>
      <c r="M1564" s="233"/>
      <c r="N1564" s="234"/>
      <c r="O1564" s="86"/>
      <c r="P1564" s="86"/>
      <c r="Q1564" s="86"/>
      <c r="R1564" s="86"/>
      <c r="S1564" s="86"/>
      <c r="T1564" s="87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T1564" s="19" t="s">
        <v>270</v>
      </c>
      <c r="AU1564" s="19" t="s">
        <v>84</v>
      </c>
    </row>
    <row r="1565" s="13" customFormat="1">
      <c r="A1565" s="13"/>
      <c r="B1565" s="235"/>
      <c r="C1565" s="236"/>
      <c r="D1565" s="237" t="s">
        <v>272</v>
      </c>
      <c r="E1565" s="238" t="s">
        <v>19</v>
      </c>
      <c r="F1565" s="239" t="s">
        <v>273</v>
      </c>
      <c r="G1565" s="236"/>
      <c r="H1565" s="238" t="s">
        <v>19</v>
      </c>
      <c r="I1565" s="240"/>
      <c r="J1565" s="236"/>
      <c r="K1565" s="236"/>
      <c r="L1565" s="241"/>
      <c r="M1565" s="242"/>
      <c r="N1565" s="243"/>
      <c r="O1565" s="243"/>
      <c r="P1565" s="243"/>
      <c r="Q1565" s="243"/>
      <c r="R1565" s="243"/>
      <c r="S1565" s="243"/>
      <c r="T1565" s="244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T1565" s="245" t="s">
        <v>272</v>
      </c>
      <c r="AU1565" s="245" t="s">
        <v>84</v>
      </c>
      <c r="AV1565" s="13" t="s">
        <v>82</v>
      </c>
      <c r="AW1565" s="13" t="s">
        <v>34</v>
      </c>
      <c r="AX1565" s="13" t="s">
        <v>75</v>
      </c>
      <c r="AY1565" s="245" t="s">
        <v>262</v>
      </c>
    </row>
    <row r="1566" s="13" customFormat="1">
      <c r="A1566" s="13"/>
      <c r="B1566" s="235"/>
      <c r="C1566" s="236"/>
      <c r="D1566" s="237" t="s">
        <v>272</v>
      </c>
      <c r="E1566" s="238" t="s">
        <v>19</v>
      </c>
      <c r="F1566" s="239" t="s">
        <v>761</v>
      </c>
      <c r="G1566" s="236"/>
      <c r="H1566" s="238" t="s">
        <v>19</v>
      </c>
      <c r="I1566" s="240"/>
      <c r="J1566" s="236"/>
      <c r="K1566" s="236"/>
      <c r="L1566" s="241"/>
      <c r="M1566" s="242"/>
      <c r="N1566" s="243"/>
      <c r="O1566" s="243"/>
      <c r="P1566" s="243"/>
      <c r="Q1566" s="243"/>
      <c r="R1566" s="243"/>
      <c r="S1566" s="243"/>
      <c r="T1566" s="244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T1566" s="245" t="s">
        <v>272</v>
      </c>
      <c r="AU1566" s="245" t="s">
        <v>84</v>
      </c>
      <c r="AV1566" s="13" t="s">
        <v>82</v>
      </c>
      <c r="AW1566" s="13" t="s">
        <v>34</v>
      </c>
      <c r="AX1566" s="13" t="s">
        <v>75</v>
      </c>
      <c r="AY1566" s="245" t="s">
        <v>262</v>
      </c>
    </row>
    <row r="1567" s="13" customFormat="1">
      <c r="A1567" s="13"/>
      <c r="B1567" s="235"/>
      <c r="C1567" s="236"/>
      <c r="D1567" s="237" t="s">
        <v>272</v>
      </c>
      <c r="E1567" s="238" t="s">
        <v>19</v>
      </c>
      <c r="F1567" s="239" t="s">
        <v>1521</v>
      </c>
      <c r="G1567" s="236"/>
      <c r="H1567" s="238" t="s">
        <v>19</v>
      </c>
      <c r="I1567" s="240"/>
      <c r="J1567" s="236"/>
      <c r="K1567" s="236"/>
      <c r="L1567" s="241"/>
      <c r="M1567" s="242"/>
      <c r="N1567" s="243"/>
      <c r="O1567" s="243"/>
      <c r="P1567" s="243"/>
      <c r="Q1567" s="243"/>
      <c r="R1567" s="243"/>
      <c r="S1567" s="243"/>
      <c r="T1567" s="244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T1567" s="245" t="s">
        <v>272</v>
      </c>
      <c r="AU1567" s="245" t="s">
        <v>84</v>
      </c>
      <c r="AV1567" s="13" t="s">
        <v>82</v>
      </c>
      <c r="AW1567" s="13" t="s">
        <v>34</v>
      </c>
      <c r="AX1567" s="13" t="s">
        <v>75</v>
      </c>
      <c r="AY1567" s="245" t="s">
        <v>262</v>
      </c>
    </row>
    <row r="1568" s="14" customFormat="1">
      <c r="A1568" s="14"/>
      <c r="B1568" s="246"/>
      <c r="C1568" s="247"/>
      <c r="D1568" s="237" t="s">
        <v>272</v>
      </c>
      <c r="E1568" s="248" t="s">
        <v>19</v>
      </c>
      <c r="F1568" s="249" t="s">
        <v>764</v>
      </c>
      <c r="G1568" s="247"/>
      <c r="H1568" s="250">
        <v>2</v>
      </c>
      <c r="I1568" s="251"/>
      <c r="J1568" s="247"/>
      <c r="K1568" s="247"/>
      <c r="L1568" s="252"/>
      <c r="M1568" s="253"/>
      <c r="N1568" s="254"/>
      <c r="O1568" s="254"/>
      <c r="P1568" s="254"/>
      <c r="Q1568" s="254"/>
      <c r="R1568" s="254"/>
      <c r="S1568" s="254"/>
      <c r="T1568" s="255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T1568" s="256" t="s">
        <v>272</v>
      </c>
      <c r="AU1568" s="256" t="s">
        <v>84</v>
      </c>
      <c r="AV1568" s="14" t="s">
        <v>84</v>
      </c>
      <c r="AW1568" s="14" t="s">
        <v>34</v>
      </c>
      <c r="AX1568" s="14" t="s">
        <v>75</v>
      </c>
      <c r="AY1568" s="256" t="s">
        <v>262</v>
      </c>
    </row>
    <row r="1569" s="14" customFormat="1">
      <c r="A1569" s="14"/>
      <c r="B1569" s="246"/>
      <c r="C1569" s="247"/>
      <c r="D1569" s="237" t="s">
        <v>272</v>
      </c>
      <c r="E1569" s="248" t="s">
        <v>19</v>
      </c>
      <c r="F1569" s="249" t="s">
        <v>765</v>
      </c>
      <c r="G1569" s="247"/>
      <c r="H1569" s="250">
        <v>8</v>
      </c>
      <c r="I1569" s="251"/>
      <c r="J1569" s="247"/>
      <c r="K1569" s="247"/>
      <c r="L1569" s="252"/>
      <c r="M1569" s="253"/>
      <c r="N1569" s="254"/>
      <c r="O1569" s="254"/>
      <c r="P1569" s="254"/>
      <c r="Q1569" s="254"/>
      <c r="R1569" s="254"/>
      <c r="S1569" s="254"/>
      <c r="T1569" s="255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T1569" s="256" t="s">
        <v>272</v>
      </c>
      <c r="AU1569" s="256" t="s">
        <v>84</v>
      </c>
      <c r="AV1569" s="14" t="s">
        <v>84</v>
      </c>
      <c r="AW1569" s="14" t="s">
        <v>34</v>
      </c>
      <c r="AX1569" s="14" t="s">
        <v>75</v>
      </c>
      <c r="AY1569" s="256" t="s">
        <v>262</v>
      </c>
    </row>
    <row r="1570" s="14" customFormat="1">
      <c r="A1570" s="14"/>
      <c r="B1570" s="246"/>
      <c r="C1570" s="247"/>
      <c r="D1570" s="237" t="s">
        <v>272</v>
      </c>
      <c r="E1570" s="248" t="s">
        <v>19</v>
      </c>
      <c r="F1570" s="249" t="s">
        <v>766</v>
      </c>
      <c r="G1570" s="247"/>
      <c r="H1570" s="250">
        <v>2</v>
      </c>
      <c r="I1570" s="251"/>
      <c r="J1570" s="247"/>
      <c r="K1570" s="247"/>
      <c r="L1570" s="252"/>
      <c r="M1570" s="253"/>
      <c r="N1570" s="254"/>
      <c r="O1570" s="254"/>
      <c r="P1570" s="254"/>
      <c r="Q1570" s="254"/>
      <c r="R1570" s="254"/>
      <c r="S1570" s="254"/>
      <c r="T1570" s="255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56" t="s">
        <v>272</v>
      </c>
      <c r="AU1570" s="256" t="s">
        <v>84</v>
      </c>
      <c r="AV1570" s="14" t="s">
        <v>84</v>
      </c>
      <c r="AW1570" s="14" t="s">
        <v>34</v>
      </c>
      <c r="AX1570" s="14" t="s">
        <v>75</v>
      </c>
      <c r="AY1570" s="256" t="s">
        <v>262</v>
      </c>
    </row>
    <row r="1571" s="15" customFormat="1">
      <c r="A1571" s="15"/>
      <c r="B1571" s="257"/>
      <c r="C1571" s="258"/>
      <c r="D1571" s="237" t="s">
        <v>272</v>
      </c>
      <c r="E1571" s="259" t="s">
        <v>19</v>
      </c>
      <c r="F1571" s="260" t="s">
        <v>278</v>
      </c>
      <c r="G1571" s="258"/>
      <c r="H1571" s="261">
        <v>12</v>
      </c>
      <c r="I1571" s="262"/>
      <c r="J1571" s="258"/>
      <c r="K1571" s="258"/>
      <c r="L1571" s="263"/>
      <c r="M1571" s="264"/>
      <c r="N1571" s="265"/>
      <c r="O1571" s="265"/>
      <c r="P1571" s="265"/>
      <c r="Q1571" s="265"/>
      <c r="R1571" s="265"/>
      <c r="S1571" s="265"/>
      <c r="T1571" s="266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T1571" s="267" t="s">
        <v>272</v>
      </c>
      <c r="AU1571" s="267" t="s">
        <v>84</v>
      </c>
      <c r="AV1571" s="15" t="s">
        <v>268</v>
      </c>
      <c r="AW1571" s="15" t="s">
        <v>34</v>
      </c>
      <c r="AX1571" s="15" t="s">
        <v>82</v>
      </c>
      <c r="AY1571" s="267" t="s">
        <v>262</v>
      </c>
    </row>
    <row r="1572" s="2" customFormat="1" ht="16.5" customHeight="1">
      <c r="A1572" s="40"/>
      <c r="B1572" s="41"/>
      <c r="C1572" s="268" t="s">
        <v>1522</v>
      </c>
      <c r="D1572" s="268" t="s">
        <v>315</v>
      </c>
      <c r="E1572" s="269" t="s">
        <v>1523</v>
      </c>
      <c r="F1572" s="270" t="s">
        <v>1524</v>
      </c>
      <c r="G1572" s="271" t="s">
        <v>370</v>
      </c>
      <c r="H1572" s="272">
        <v>2</v>
      </c>
      <c r="I1572" s="273"/>
      <c r="J1572" s="274">
        <f>ROUND(I1572*H1572,2)</f>
        <v>0</v>
      </c>
      <c r="K1572" s="270" t="s">
        <v>19</v>
      </c>
      <c r="L1572" s="275"/>
      <c r="M1572" s="276" t="s">
        <v>19</v>
      </c>
      <c r="N1572" s="277" t="s">
        <v>46</v>
      </c>
      <c r="O1572" s="86"/>
      <c r="P1572" s="226">
        <f>O1572*H1572</f>
        <v>0</v>
      </c>
      <c r="Q1572" s="226">
        <v>0.0138</v>
      </c>
      <c r="R1572" s="226">
        <f>Q1572*H1572</f>
        <v>0.0276</v>
      </c>
      <c r="S1572" s="226">
        <v>0</v>
      </c>
      <c r="T1572" s="227">
        <f>S1572*H1572</f>
        <v>0</v>
      </c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R1572" s="228" t="s">
        <v>477</v>
      </c>
      <c r="AT1572" s="228" t="s">
        <v>315</v>
      </c>
      <c r="AU1572" s="228" t="s">
        <v>84</v>
      </c>
      <c r="AY1572" s="19" t="s">
        <v>262</v>
      </c>
      <c r="BE1572" s="229">
        <f>IF(N1572="základní",J1572,0)</f>
        <v>0</v>
      </c>
      <c r="BF1572" s="229">
        <f>IF(N1572="snížená",J1572,0)</f>
        <v>0</v>
      </c>
      <c r="BG1572" s="229">
        <f>IF(N1572="zákl. přenesená",J1572,0)</f>
        <v>0</v>
      </c>
      <c r="BH1572" s="229">
        <f>IF(N1572="sníž. přenesená",J1572,0)</f>
        <v>0</v>
      </c>
      <c r="BI1572" s="229">
        <f>IF(N1572="nulová",J1572,0)</f>
        <v>0</v>
      </c>
      <c r="BJ1572" s="19" t="s">
        <v>82</v>
      </c>
      <c r="BK1572" s="229">
        <f>ROUND(I1572*H1572,2)</f>
        <v>0</v>
      </c>
      <c r="BL1572" s="19" t="s">
        <v>367</v>
      </c>
      <c r="BM1572" s="228" t="s">
        <v>1525</v>
      </c>
    </row>
    <row r="1573" s="13" customFormat="1">
      <c r="A1573" s="13"/>
      <c r="B1573" s="235"/>
      <c r="C1573" s="236"/>
      <c r="D1573" s="237" t="s">
        <v>272</v>
      </c>
      <c r="E1573" s="238" t="s">
        <v>19</v>
      </c>
      <c r="F1573" s="239" t="s">
        <v>273</v>
      </c>
      <c r="G1573" s="236"/>
      <c r="H1573" s="238" t="s">
        <v>19</v>
      </c>
      <c r="I1573" s="240"/>
      <c r="J1573" s="236"/>
      <c r="K1573" s="236"/>
      <c r="L1573" s="241"/>
      <c r="M1573" s="242"/>
      <c r="N1573" s="243"/>
      <c r="O1573" s="243"/>
      <c r="P1573" s="243"/>
      <c r="Q1573" s="243"/>
      <c r="R1573" s="243"/>
      <c r="S1573" s="243"/>
      <c r="T1573" s="244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T1573" s="245" t="s">
        <v>272</v>
      </c>
      <c r="AU1573" s="245" t="s">
        <v>84</v>
      </c>
      <c r="AV1573" s="13" t="s">
        <v>82</v>
      </c>
      <c r="AW1573" s="13" t="s">
        <v>34</v>
      </c>
      <c r="AX1573" s="13" t="s">
        <v>75</v>
      </c>
      <c r="AY1573" s="245" t="s">
        <v>262</v>
      </c>
    </row>
    <row r="1574" s="13" customFormat="1">
      <c r="A1574" s="13"/>
      <c r="B1574" s="235"/>
      <c r="C1574" s="236"/>
      <c r="D1574" s="237" t="s">
        <v>272</v>
      </c>
      <c r="E1574" s="238" t="s">
        <v>19</v>
      </c>
      <c r="F1574" s="239" t="s">
        <v>761</v>
      </c>
      <c r="G1574" s="236"/>
      <c r="H1574" s="238" t="s">
        <v>19</v>
      </c>
      <c r="I1574" s="240"/>
      <c r="J1574" s="236"/>
      <c r="K1574" s="236"/>
      <c r="L1574" s="241"/>
      <c r="M1574" s="242"/>
      <c r="N1574" s="243"/>
      <c r="O1574" s="243"/>
      <c r="P1574" s="243"/>
      <c r="Q1574" s="243"/>
      <c r="R1574" s="243"/>
      <c r="S1574" s="243"/>
      <c r="T1574" s="244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T1574" s="245" t="s">
        <v>272</v>
      </c>
      <c r="AU1574" s="245" t="s">
        <v>84</v>
      </c>
      <c r="AV1574" s="13" t="s">
        <v>82</v>
      </c>
      <c r="AW1574" s="13" t="s">
        <v>34</v>
      </c>
      <c r="AX1574" s="13" t="s">
        <v>75</v>
      </c>
      <c r="AY1574" s="245" t="s">
        <v>262</v>
      </c>
    </row>
    <row r="1575" s="13" customFormat="1">
      <c r="A1575" s="13"/>
      <c r="B1575" s="235"/>
      <c r="C1575" s="236"/>
      <c r="D1575" s="237" t="s">
        <v>272</v>
      </c>
      <c r="E1575" s="238" t="s">
        <v>19</v>
      </c>
      <c r="F1575" s="239" t="s">
        <v>762</v>
      </c>
      <c r="G1575" s="236"/>
      <c r="H1575" s="238" t="s">
        <v>19</v>
      </c>
      <c r="I1575" s="240"/>
      <c r="J1575" s="236"/>
      <c r="K1575" s="236"/>
      <c r="L1575" s="241"/>
      <c r="M1575" s="242"/>
      <c r="N1575" s="243"/>
      <c r="O1575" s="243"/>
      <c r="P1575" s="243"/>
      <c r="Q1575" s="243"/>
      <c r="R1575" s="243"/>
      <c r="S1575" s="243"/>
      <c r="T1575" s="244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T1575" s="245" t="s">
        <v>272</v>
      </c>
      <c r="AU1575" s="245" t="s">
        <v>84</v>
      </c>
      <c r="AV1575" s="13" t="s">
        <v>82</v>
      </c>
      <c r="AW1575" s="13" t="s">
        <v>34</v>
      </c>
      <c r="AX1575" s="13" t="s">
        <v>75</v>
      </c>
      <c r="AY1575" s="245" t="s">
        <v>262</v>
      </c>
    </row>
    <row r="1576" s="14" customFormat="1">
      <c r="A1576" s="14"/>
      <c r="B1576" s="246"/>
      <c r="C1576" s="247"/>
      <c r="D1576" s="237" t="s">
        <v>272</v>
      </c>
      <c r="E1576" s="248" t="s">
        <v>19</v>
      </c>
      <c r="F1576" s="249" t="s">
        <v>764</v>
      </c>
      <c r="G1576" s="247"/>
      <c r="H1576" s="250">
        <v>2</v>
      </c>
      <c r="I1576" s="251"/>
      <c r="J1576" s="247"/>
      <c r="K1576" s="247"/>
      <c r="L1576" s="252"/>
      <c r="M1576" s="253"/>
      <c r="N1576" s="254"/>
      <c r="O1576" s="254"/>
      <c r="P1576" s="254"/>
      <c r="Q1576" s="254"/>
      <c r="R1576" s="254"/>
      <c r="S1576" s="254"/>
      <c r="T1576" s="255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T1576" s="256" t="s">
        <v>272</v>
      </c>
      <c r="AU1576" s="256" t="s">
        <v>84</v>
      </c>
      <c r="AV1576" s="14" t="s">
        <v>84</v>
      </c>
      <c r="AW1576" s="14" t="s">
        <v>34</v>
      </c>
      <c r="AX1576" s="14" t="s">
        <v>75</v>
      </c>
      <c r="AY1576" s="256" t="s">
        <v>262</v>
      </c>
    </row>
    <row r="1577" s="15" customFormat="1">
      <c r="A1577" s="15"/>
      <c r="B1577" s="257"/>
      <c r="C1577" s="258"/>
      <c r="D1577" s="237" t="s">
        <v>272</v>
      </c>
      <c r="E1577" s="259" t="s">
        <v>19</v>
      </c>
      <c r="F1577" s="260" t="s">
        <v>278</v>
      </c>
      <c r="G1577" s="258"/>
      <c r="H1577" s="261">
        <v>2</v>
      </c>
      <c r="I1577" s="262"/>
      <c r="J1577" s="258"/>
      <c r="K1577" s="258"/>
      <c r="L1577" s="263"/>
      <c r="M1577" s="264"/>
      <c r="N1577" s="265"/>
      <c r="O1577" s="265"/>
      <c r="P1577" s="265"/>
      <c r="Q1577" s="265"/>
      <c r="R1577" s="265"/>
      <c r="S1577" s="265"/>
      <c r="T1577" s="266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T1577" s="267" t="s">
        <v>272</v>
      </c>
      <c r="AU1577" s="267" t="s">
        <v>84</v>
      </c>
      <c r="AV1577" s="15" t="s">
        <v>268</v>
      </c>
      <c r="AW1577" s="15" t="s">
        <v>34</v>
      </c>
      <c r="AX1577" s="15" t="s">
        <v>82</v>
      </c>
      <c r="AY1577" s="267" t="s">
        <v>262</v>
      </c>
    </row>
    <row r="1578" s="2" customFormat="1" ht="16.5" customHeight="1">
      <c r="A1578" s="40"/>
      <c r="B1578" s="41"/>
      <c r="C1578" s="268" t="s">
        <v>1526</v>
      </c>
      <c r="D1578" s="268" t="s">
        <v>315</v>
      </c>
      <c r="E1578" s="269" t="s">
        <v>1527</v>
      </c>
      <c r="F1578" s="270" t="s">
        <v>1528</v>
      </c>
      <c r="G1578" s="271" t="s">
        <v>370</v>
      </c>
      <c r="H1578" s="272">
        <v>8</v>
      </c>
      <c r="I1578" s="273"/>
      <c r="J1578" s="274">
        <f>ROUND(I1578*H1578,2)</f>
        <v>0</v>
      </c>
      <c r="K1578" s="270" t="s">
        <v>19</v>
      </c>
      <c r="L1578" s="275"/>
      <c r="M1578" s="276" t="s">
        <v>19</v>
      </c>
      <c r="N1578" s="277" t="s">
        <v>46</v>
      </c>
      <c r="O1578" s="86"/>
      <c r="P1578" s="226">
        <f>O1578*H1578</f>
        <v>0</v>
      </c>
      <c r="Q1578" s="226">
        <v>0.0138</v>
      </c>
      <c r="R1578" s="226">
        <f>Q1578*H1578</f>
        <v>0.1104</v>
      </c>
      <c r="S1578" s="226">
        <v>0</v>
      </c>
      <c r="T1578" s="227">
        <f>S1578*H1578</f>
        <v>0</v>
      </c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R1578" s="228" t="s">
        <v>477</v>
      </c>
      <c r="AT1578" s="228" t="s">
        <v>315</v>
      </c>
      <c r="AU1578" s="228" t="s">
        <v>84</v>
      </c>
      <c r="AY1578" s="19" t="s">
        <v>262</v>
      </c>
      <c r="BE1578" s="229">
        <f>IF(N1578="základní",J1578,0)</f>
        <v>0</v>
      </c>
      <c r="BF1578" s="229">
        <f>IF(N1578="snížená",J1578,0)</f>
        <v>0</v>
      </c>
      <c r="BG1578" s="229">
        <f>IF(N1578="zákl. přenesená",J1578,0)</f>
        <v>0</v>
      </c>
      <c r="BH1578" s="229">
        <f>IF(N1578="sníž. přenesená",J1578,0)</f>
        <v>0</v>
      </c>
      <c r="BI1578" s="229">
        <f>IF(N1578="nulová",J1578,0)</f>
        <v>0</v>
      </c>
      <c r="BJ1578" s="19" t="s">
        <v>82</v>
      </c>
      <c r="BK1578" s="229">
        <f>ROUND(I1578*H1578,2)</f>
        <v>0</v>
      </c>
      <c r="BL1578" s="19" t="s">
        <v>367</v>
      </c>
      <c r="BM1578" s="228" t="s">
        <v>1529</v>
      </c>
    </row>
    <row r="1579" s="13" customFormat="1">
      <c r="A1579" s="13"/>
      <c r="B1579" s="235"/>
      <c r="C1579" s="236"/>
      <c r="D1579" s="237" t="s">
        <v>272</v>
      </c>
      <c r="E1579" s="238" t="s">
        <v>19</v>
      </c>
      <c r="F1579" s="239" t="s">
        <v>273</v>
      </c>
      <c r="G1579" s="236"/>
      <c r="H1579" s="238" t="s">
        <v>19</v>
      </c>
      <c r="I1579" s="240"/>
      <c r="J1579" s="236"/>
      <c r="K1579" s="236"/>
      <c r="L1579" s="241"/>
      <c r="M1579" s="242"/>
      <c r="N1579" s="243"/>
      <c r="O1579" s="243"/>
      <c r="P1579" s="243"/>
      <c r="Q1579" s="243"/>
      <c r="R1579" s="243"/>
      <c r="S1579" s="243"/>
      <c r="T1579" s="244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T1579" s="245" t="s">
        <v>272</v>
      </c>
      <c r="AU1579" s="245" t="s">
        <v>84</v>
      </c>
      <c r="AV1579" s="13" t="s">
        <v>82</v>
      </c>
      <c r="AW1579" s="13" t="s">
        <v>34</v>
      </c>
      <c r="AX1579" s="13" t="s">
        <v>75</v>
      </c>
      <c r="AY1579" s="245" t="s">
        <v>262</v>
      </c>
    </row>
    <row r="1580" s="13" customFormat="1">
      <c r="A1580" s="13"/>
      <c r="B1580" s="235"/>
      <c r="C1580" s="236"/>
      <c r="D1580" s="237" t="s">
        <v>272</v>
      </c>
      <c r="E1580" s="238" t="s">
        <v>19</v>
      </c>
      <c r="F1580" s="239" t="s">
        <v>761</v>
      </c>
      <c r="G1580" s="236"/>
      <c r="H1580" s="238" t="s">
        <v>19</v>
      </c>
      <c r="I1580" s="240"/>
      <c r="J1580" s="236"/>
      <c r="K1580" s="236"/>
      <c r="L1580" s="241"/>
      <c r="M1580" s="242"/>
      <c r="N1580" s="243"/>
      <c r="O1580" s="243"/>
      <c r="P1580" s="243"/>
      <c r="Q1580" s="243"/>
      <c r="R1580" s="243"/>
      <c r="S1580" s="243"/>
      <c r="T1580" s="244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T1580" s="245" t="s">
        <v>272</v>
      </c>
      <c r="AU1580" s="245" t="s">
        <v>84</v>
      </c>
      <c r="AV1580" s="13" t="s">
        <v>82</v>
      </c>
      <c r="AW1580" s="13" t="s">
        <v>34</v>
      </c>
      <c r="AX1580" s="13" t="s">
        <v>75</v>
      </c>
      <c r="AY1580" s="245" t="s">
        <v>262</v>
      </c>
    </row>
    <row r="1581" s="13" customFormat="1">
      <c r="A1581" s="13"/>
      <c r="B1581" s="235"/>
      <c r="C1581" s="236"/>
      <c r="D1581" s="237" t="s">
        <v>272</v>
      </c>
      <c r="E1581" s="238" t="s">
        <v>19</v>
      </c>
      <c r="F1581" s="239" t="s">
        <v>1530</v>
      </c>
      <c r="G1581" s="236"/>
      <c r="H1581" s="238" t="s">
        <v>19</v>
      </c>
      <c r="I1581" s="240"/>
      <c r="J1581" s="236"/>
      <c r="K1581" s="236"/>
      <c r="L1581" s="241"/>
      <c r="M1581" s="242"/>
      <c r="N1581" s="243"/>
      <c r="O1581" s="243"/>
      <c r="P1581" s="243"/>
      <c r="Q1581" s="243"/>
      <c r="R1581" s="243"/>
      <c r="S1581" s="243"/>
      <c r="T1581" s="244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T1581" s="245" t="s">
        <v>272</v>
      </c>
      <c r="AU1581" s="245" t="s">
        <v>84</v>
      </c>
      <c r="AV1581" s="13" t="s">
        <v>82</v>
      </c>
      <c r="AW1581" s="13" t="s">
        <v>34</v>
      </c>
      <c r="AX1581" s="13" t="s">
        <v>75</v>
      </c>
      <c r="AY1581" s="245" t="s">
        <v>262</v>
      </c>
    </row>
    <row r="1582" s="14" customFormat="1">
      <c r="A1582" s="14"/>
      <c r="B1582" s="246"/>
      <c r="C1582" s="247"/>
      <c r="D1582" s="237" t="s">
        <v>272</v>
      </c>
      <c r="E1582" s="248" t="s">
        <v>19</v>
      </c>
      <c r="F1582" s="249" t="s">
        <v>765</v>
      </c>
      <c r="G1582" s="247"/>
      <c r="H1582" s="250">
        <v>8</v>
      </c>
      <c r="I1582" s="251"/>
      <c r="J1582" s="247"/>
      <c r="K1582" s="247"/>
      <c r="L1582" s="252"/>
      <c r="M1582" s="253"/>
      <c r="N1582" s="254"/>
      <c r="O1582" s="254"/>
      <c r="P1582" s="254"/>
      <c r="Q1582" s="254"/>
      <c r="R1582" s="254"/>
      <c r="S1582" s="254"/>
      <c r="T1582" s="255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T1582" s="256" t="s">
        <v>272</v>
      </c>
      <c r="AU1582" s="256" t="s">
        <v>84</v>
      </c>
      <c r="AV1582" s="14" t="s">
        <v>84</v>
      </c>
      <c r="AW1582" s="14" t="s">
        <v>34</v>
      </c>
      <c r="AX1582" s="14" t="s">
        <v>75</v>
      </c>
      <c r="AY1582" s="256" t="s">
        <v>262</v>
      </c>
    </row>
    <row r="1583" s="15" customFormat="1">
      <c r="A1583" s="15"/>
      <c r="B1583" s="257"/>
      <c r="C1583" s="258"/>
      <c r="D1583" s="237" t="s">
        <v>272</v>
      </c>
      <c r="E1583" s="259" t="s">
        <v>19</v>
      </c>
      <c r="F1583" s="260" t="s">
        <v>278</v>
      </c>
      <c r="G1583" s="258"/>
      <c r="H1583" s="261">
        <v>8</v>
      </c>
      <c r="I1583" s="262"/>
      <c r="J1583" s="258"/>
      <c r="K1583" s="258"/>
      <c r="L1583" s="263"/>
      <c r="M1583" s="264"/>
      <c r="N1583" s="265"/>
      <c r="O1583" s="265"/>
      <c r="P1583" s="265"/>
      <c r="Q1583" s="265"/>
      <c r="R1583" s="265"/>
      <c r="S1583" s="265"/>
      <c r="T1583" s="266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T1583" s="267" t="s">
        <v>272</v>
      </c>
      <c r="AU1583" s="267" t="s">
        <v>84</v>
      </c>
      <c r="AV1583" s="15" t="s">
        <v>268</v>
      </c>
      <c r="AW1583" s="15" t="s">
        <v>34</v>
      </c>
      <c r="AX1583" s="15" t="s">
        <v>82</v>
      </c>
      <c r="AY1583" s="267" t="s">
        <v>262</v>
      </c>
    </row>
    <row r="1584" s="2" customFormat="1" ht="16.5" customHeight="1">
      <c r="A1584" s="40"/>
      <c r="B1584" s="41"/>
      <c r="C1584" s="268" t="s">
        <v>1531</v>
      </c>
      <c r="D1584" s="268" t="s">
        <v>315</v>
      </c>
      <c r="E1584" s="269" t="s">
        <v>1532</v>
      </c>
      <c r="F1584" s="270" t="s">
        <v>1533</v>
      </c>
      <c r="G1584" s="271" t="s">
        <v>370</v>
      </c>
      <c r="H1584" s="272">
        <v>2</v>
      </c>
      <c r="I1584" s="273"/>
      <c r="J1584" s="274">
        <f>ROUND(I1584*H1584,2)</f>
        <v>0</v>
      </c>
      <c r="K1584" s="270" t="s">
        <v>19</v>
      </c>
      <c r="L1584" s="275"/>
      <c r="M1584" s="276" t="s">
        <v>19</v>
      </c>
      <c r="N1584" s="277" t="s">
        <v>46</v>
      </c>
      <c r="O1584" s="86"/>
      <c r="P1584" s="226">
        <f>O1584*H1584</f>
        <v>0</v>
      </c>
      <c r="Q1584" s="226">
        <v>0.0138</v>
      </c>
      <c r="R1584" s="226">
        <f>Q1584*H1584</f>
        <v>0.0276</v>
      </c>
      <c r="S1584" s="226">
        <v>0</v>
      </c>
      <c r="T1584" s="227">
        <f>S1584*H1584</f>
        <v>0</v>
      </c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R1584" s="228" t="s">
        <v>477</v>
      </c>
      <c r="AT1584" s="228" t="s">
        <v>315</v>
      </c>
      <c r="AU1584" s="228" t="s">
        <v>84</v>
      </c>
      <c r="AY1584" s="19" t="s">
        <v>262</v>
      </c>
      <c r="BE1584" s="229">
        <f>IF(N1584="základní",J1584,0)</f>
        <v>0</v>
      </c>
      <c r="BF1584" s="229">
        <f>IF(N1584="snížená",J1584,0)</f>
        <v>0</v>
      </c>
      <c r="BG1584" s="229">
        <f>IF(N1584="zákl. přenesená",J1584,0)</f>
        <v>0</v>
      </c>
      <c r="BH1584" s="229">
        <f>IF(N1584="sníž. přenesená",J1584,0)</f>
        <v>0</v>
      </c>
      <c r="BI1584" s="229">
        <f>IF(N1584="nulová",J1584,0)</f>
        <v>0</v>
      </c>
      <c r="BJ1584" s="19" t="s">
        <v>82</v>
      </c>
      <c r="BK1584" s="229">
        <f>ROUND(I1584*H1584,2)</f>
        <v>0</v>
      </c>
      <c r="BL1584" s="19" t="s">
        <v>367</v>
      </c>
      <c r="BM1584" s="228" t="s">
        <v>1534</v>
      </c>
    </row>
    <row r="1585" s="13" customFormat="1">
      <c r="A1585" s="13"/>
      <c r="B1585" s="235"/>
      <c r="C1585" s="236"/>
      <c r="D1585" s="237" t="s">
        <v>272</v>
      </c>
      <c r="E1585" s="238" t="s">
        <v>19</v>
      </c>
      <c r="F1585" s="239" t="s">
        <v>273</v>
      </c>
      <c r="G1585" s="236"/>
      <c r="H1585" s="238" t="s">
        <v>19</v>
      </c>
      <c r="I1585" s="240"/>
      <c r="J1585" s="236"/>
      <c r="K1585" s="236"/>
      <c r="L1585" s="241"/>
      <c r="M1585" s="242"/>
      <c r="N1585" s="243"/>
      <c r="O1585" s="243"/>
      <c r="P1585" s="243"/>
      <c r="Q1585" s="243"/>
      <c r="R1585" s="243"/>
      <c r="S1585" s="243"/>
      <c r="T1585" s="244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T1585" s="245" t="s">
        <v>272</v>
      </c>
      <c r="AU1585" s="245" t="s">
        <v>84</v>
      </c>
      <c r="AV1585" s="13" t="s">
        <v>82</v>
      </c>
      <c r="AW1585" s="13" t="s">
        <v>34</v>
      </c>
      <c r="AX1585" s="13" t="s">
        <v>75</v>
      </c>
      <c r="AY1585" s="245" t="s">
        <v>262</v>
      </c>
    </row>
    <row r="1586" s="13" customFormat="1">
      <c r="A1586" s="13"/>
      <c r="B1586" s="235"/>
      <c r="C1586" s="236"/>
      <c r="D1586" s="237" t="s">
        <v>272</v>
      </c>
      <c r="E1586" s="238" t="s">
        <v>19</v>
      </c>
      <c r="F1586" s="239" t="s">
        <v>761</v>
      </c>
      <c r="G1586" s="236"/>
      <c r="H1586" s="238" t="s">
        <v>19</v>
      </c>
      <c r="I1586" s="240"/>
      <c r="J1586" s="236"/>
      <c r="K1586" s="236"/>
      <c r="L1586" s="241"/>
      <c r="M1586" s="242"/>
      <c r="N1586" s="243"/>
      <c r="O1586" s="243"/>
      <c r="P1586" s="243"/>
      <c r="Q1586" s="243"/>
      <c r="R1586" s="243"/>
      <c r="S1586" s="243"/>
      <c r="T1586" s="244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T1586" s="245" t="s">
        <v>272</v>
      </c>
      <c r="AU1586" s="245" t="s">
        <v>84</v>
      </c>
      <c r="AV1586" s="13" t="s">
        <v>82</v>
      </c>
      <c r="AW1586" s="13" t="s">
        <v>34</v>
      </c>
      <c r="AX1586" s="13" t="s">
        <v>75</v>
      </c>
      <c r="AY1586" s="245" t="s">
        <v>262</v>
      </c>
    </row>
    <row r="1587" s="13" customFormat="1">
      <c r="A1587" s="13"/>
      <c r="B1587" s="235"/>
      <c r="C1587" s="236"/>
      <c r="D1587" s="237" t="s">
        <v>272</v>
      </c>
      <c r="E1587" s="238" t="s">
        <v>19</v>
      </c>
      <c r="F1587" s="239" t="s">
        <v>762</v>
      </c>
      <c r="G1587" s="236"/>
      <c r="H1587" s="238" t="s">
        <v>19</v>
      </c>
      <c r="I1587" s="240"/>
      <c r="J1587" s="236"/>
      <c r="K1587" s="236"/>
      <c r="L1587" s="241"/>
      <c r="M1587" s="242"/>
      <c r="N1587" s="243"/>
      <c r="O1587" s="243"/>
      <c r="P1587" s="243"/>
      <c r="Q1587" s="243"/>
      <c r="R1587" s="243"/>
      <c r="S1587" s="243"/>
      <c r="T1587" s="244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T1587" s="245" t="s">
        <v>272</v>
      </c>
      <c r="AU1587" s="245" t="s">
        <v>84</v>
      </c>
      <c r="AV1587" s="13" t="s">
        <v>82</v>
      </c>
      <c r="AW1587" s="13" t="s">
        <v>34</v>
      </c>
      <c r="AX1587" s="13" t="s">
        <v>75</v>
      </c>
      <c r="AY1587" s="245" t="s">
        <v>262</v>
      </c>
    </row>
    <row r="1588" s="14" customFormat="1">
      <c r="A1588" s="14"/>
      <c r="B1588" s="246"/>
      <c r="C1588" s="247"/>
      <c r="D1588" s="237" t="s">
        <v>272</v>
      </c>
      <c r="E1588" s="248" t="s">
        <v>19</v>
      </c>
      <c r="F1588" s="249" t="s">
        <v>766</v>
      </c>
      <c r="G1588" s="247"/>
      <c r="H1588" s="250">
        <v>2</v>
      </c>
      <c r="I1588" s="251"/>
      <c r="J1588" s="247"/>
      <c r="K1588" s="247"/>
      <c r="L1588" s="252"/>
      <c r="M1588" s="253"/>
      <c r="N1588" s="254"/>
      <c r="O1588" s="254"/>
      <c r="P1588" s="254"/>
      <c r="Q1588" s="254"/>
      <c r="R1588" s="254"/>
      <c r="S1588" s="254"/>
      <c r="T1588" s="255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T1588" s="256" t="s">
        <v>272</v>
      </c>
      <c r="AU1588" s="256" t="s">
        <v>84</v>
      </c>
      <c r="AV1588" s="14" t="s">
        <v>84</v>
      </c>
      <c r="AW1588" s="14" t="s">
        <v>34</v>
      </c>
      <c r="AX1588" s="14" t="s">
        <v>75</v>
      </c>
      <c r="AY1588" s="256" t="s">
        <v>262</v>
      </c>
    </row>
    <row r="1589" s="15" customFormat="1">
      <c r="A1589" s="15"/>
      <c r="B1589" s="257"/>
      <c r="C1589" s="258"/>
      <c r="D1589" s="237" t="s">
        <v>272</v>
      </c>
      <c r="E1589" s="259" t="s">
        <v>19</v>
      </c>
      <c r="F1589" s="260" t="s">
        <v>278</v>
      </c>
      <c r="G1589" s="258"/>
      <c r="H1589" s="261">
        <v>2</v>
      </c>
      <c r="I1589" s="262"/>
      <c r="J1589" s="258"/>
      <c r="K1589" s="258"/>
      <c r="L1589" s="263"/>
      <c r="M1589" s="264"/>
      <c r="N1589" s="265"/>
      <c r="O1589" s="265"/>
      <c r="P1589" s="265"/>
      <c r="Q1589" s="265"/>
      <c r="R1589" s="265"/>
      <c r="S1589" s="265"/>
      <c r="T1589" s="266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T1589" s="267" t="s">
        <v>272</v>
      </c>
      <c r="AU1589" s="267" t="s">
        <v>84</v>
      </c>
      <c r="AV1589" s="15" t="s">
        <v>268</v>
      </c>
      <c r="AW1589" s="15" t="s">
        <v>34</v>
      </c>
      <c r="AX1589" s="15" t="s">
        <v>82</v>
      </c>
      <c r="AY1589" s="267" t="s">
        <v>262</v>
      </c>
    </row>
    <row r="1590" s="2" customFormat="1" ht="24.15" customHeight="1">
      <c r="A1590" s="40"/>
      <c r="B1590" s="41"/>
      <c r="C1590" s="217" t="s">
        <v>1535</v>
      </c>
      <c r="D1590" s="217" t="s">
        <v>264</v>
      </c>
      <c r="E1590" s="218" t="s">
        <v>1536</v>
      </c>
      <c r="F1590" s="219" t="s">
        <v>1537</v>
      </c>
      <c r="G1590" s="220" t="s">
        <v>370</v>
      </c>
      <c r="H1590" s="221">
        <v>3</v>
      </c>
      <c r="I1590" s="222"/>
      <c r="J1590" s="223">
        <f>ROUND(I1590*H1590,2)</f>
        <v>0</v>
      </c>
      <c r="K1590" s="219" t="s">
        <v>267</v>
      </c>
      <c r="L1590" s="46"/>
      <c r="M1590" s="224" t="s">
        <v>19</v>
      </c>
      <c r="N1590" s="225" t="s">
        <v>46</v>
      </c>
      <c r="O1590" s="86"/>
      <c r="P1590" s="226">
        <f>O1590*H1590</f>
        <v>0</v>
      </c>
      <c r="Q1590" s="226">
        <v>0</v>
      </c>
      <c r="R1590" s="226">
        <f>Q1590*H1590</f>
        <v>0</v>
      </c>
      <c r="S1590" s="226">
        <v>0</v>
      </c>
      <c r="T1590" s="227">
        <f>S1590*H1590</f>
        <v>0</v>
      </c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R1590" s="228" t="s">
        <v>367</v>
      </c>
      <c r="AT1590" s="228" t="s">
        <v>264</v>
      </c>
      <c r="AU1590" s="228" t="s">
        <v>84</v>
      </c>
      <c r="AY1590" s="19" t="s">
        <v>262</v>
      </c>
      <c r="BE1590" s="229">
        <f>IF(N1590="základní",J1590,0)</f>
        <v>0</v>
      </c>
      <c r="BF1590" s="229">
        <f>IF(N1590="snížená",J1590,0)</f>
        <v>0</v>
      </c>
      <c r="BG1590" s="229">
        <f>IF(N1590="zákl. přenesená",J1590,0)</f>
        <v>0</v>
      </c>
      <c r="BH1590" s="229">
        <f>IF(N1590="sníž. přenesená",J1590,0)</f>
        <v>0</v>
      </c>
      <c r="BI1590" s="229">
        <f>IF(N1590="nulová",J1590,0)</f>
        <v>0</v>
      </c>
      <c r="BJ1590" s="19" t="s">
        <v>82</v>
      </c>
      <c r="BK1590" s="229">
        <f>ROUND(I1590*H1590,2)</f>
        <v>0</v>
      </c>
      <c r="BL1590" s="19" t="s">
        <v>367</v>
      </c>
      <c r="BM1590" s="228" t="s">
        <v>1538</v>
      </c>
    </row>
    <row r="1591" s="2" customFormat="1">
      <c r="A1591" s="40"/>
      <c r="B1591" s="41"/>
      <c r="C1591" s="42"/>
      <c r="D1591" s="230" t="s">
        <v>270</v>
      </c>
      <c r="E1591" s="42"/>
      <c r="F1591" s="231" t="s">
        <v>1539</v>
      </c>
      <c r="G1591" s="42"/>
      <c r="H1591" s="42"/>
      <c r="I1591" s="232"/>
      <c r="J1591" s="42"/>
      <c r="K1591" s="42"/>
      <c r="L1591" s="46"/>
      <c r="M1591" s="233"/>
      <c r="N1591" s="234"/>
      <c r="O1591" s="86"/>
      <c r="P1591" s="86"/>
      <c r="Q1591" s="86"/>
      <c r="R1591" s="86"/>
      <c r="S1591" s="86"/>
      <c r="T1591" s="87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T1591" s="19" t="s">
        <v>270</v>
      </c>
      <c r="AU1591" s="19" t="s">
        <v>84</v>
      </c>
    </row>
    <row r="1592" s="13" customFormat="1">
      <c r="A1592" s="13"/>
      <c r="B1592" s="235"/>
      <c r="C1592" s="236"/>
      <c r="D1592" s="237" t="s">
        <v>272</v>
      </c>
      <c r="E1592" s="238" t="s">
        <v>19</v>
      </c>
      <c r="F1592" s="239" t="s">
        <v>273</v>
      </c>
      <c r="G1592" s="236"/>
      <c r="H1592" s="238" t="s">
        <v>19</v>
      </c>
      <c r="I1592" s="240"/>
      <c r="J1592" s="236"/>
      <c r="K1592" s="236"/>
      <c r="L1592" s="241"/>
      <c r="M1592" s="242"/>
      <c r="N1592" s="243"/>
      <c r="O1592" s="243"/>
      <c r="P1592" s="243"/>
      <c r="Q1592" s="243"/>
      <c r="R1592" s="243"/>
      <c r="S1592" s="243"/>
      <c r="T1592" s="244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T1592" s="245" t="s">
        <v>272</v>
      </c>
      <c r="AU1592" s="245" t="s">
        <v>84</v>
      </c>
      <c r="AV1592" s="13" t="s">
        <v>82</v>
      </c>
      <c r="AW1592" s="13" t="s">
        <v>34</v>
      </c>
      <c r="AX1592" s="13" t="s">
        <v>75</v>
      </c>
      <c r="AY1592" s="245" t="s">
        <v>262</v>
      </c>
    </row>
    <row r="1593" s="13" customFormat="1">
      <c r="A1593" s="13"/>
      <c r="B1593" s="235"/>
      <c r="C1593" s="236"/>
      <c r="D1593" s="237" t="s">
        <v>272</v>
      </c>
      <c r="E1593" s="238" t="s">
        <v>19</v>
      </c>
      <c r="F1593" s="239" t="s">
        <v>761</v>
      </c>
      <c r="G1593" s="236"/>
      <c r="H1593" s="238" t="s">
        <v>19</v>
      </c>
      <c r="I1593" s="240"/>
      <c r="J1593" s="236"/>
      <c r="K1593" s="236"/>
      <c r="L1593" s="241"/>
      <c r="M1593" s="242"/>
      <c r="N1593" s="243"/>
      <c r="O1593" s="243"/>
      <c r="P1593" s="243"/>
      <c r="Q1593" s="243"/>
      <c r="R1593" s="243"/>
      <c r="S1593" s="243"/>
      <c r="T1593" s="244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45" t="s">
        <v>272</v>
      </c>
      <c r="AU1593" s="245" t="s">
        <v>84</v>
      </c>
      <c r="AV1593" s="13" t="s">
        <v>82</v>
      </c>
      <c r="AW1593" s="13" t="s">
        <v>34</v>
      </c>
      <c r="AX1593" s="13" t="s">
        <v>75</v>
      </c>
      <c r="AY1593" s="245" t="s">
        <v>262</v>
      </c>
    </row>
    <row r="1594" s="13" customFormat="1">
      <c r="A1594" s="13"/>
      <c r="B1594" s="235"/>
      <c r="C1594" s="236"/>
      <c r="D1594" s="237" t="s">
        <v>272</v>
      </c>
      <c r="E1594" s="238" t="s">
        <v>19</v>
      </c>
      <c r="F1594" s="239" t="s">
        <v>762</v>
      </c>
      <c r="G1594" s="236"/>
      <c r="H1594" s="238" t="s">
        <v>19</v>
      </c>
      <c r="I1594" s="240"/>
      <c r="J1594" s="236"/>
      <c r="K1594" s="236"/>
      <c r="L1594" s="241"/>
      <c r="M1594" s="242"/>
      <c r="N1594" s="243"/>
      <c r="O1594" s="243"/>
      <c r="P1594" s="243"/>
      <c r="Q1594" s="243"/>
      <c r="R1594" s="243"/>
      <c r="S1594" s="243"/>
      <c r="T1594" s="244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T1594" s="245" t="s">
        <v>272</v>
      </c>
      <c r="AU1594" s="245" t="s">
        <v>84</v>
      </c>
      <c r="AV1594" s="13" t="s">
        <v>82</v>
      </c>
      <c r="AW1594" s="13" t="s">
        <v>34</v>
      </c>
      <c r="AX1594" s="13" t="s">
        <v>75</v>
      </c>
      <c r="AY1594" s="245" t="s">
        <v>262</v>
      </c>
    </row>
    <row r="1595" s="14" customFormat="1">
      <c r="A1595" s="14"/>
      <c r="B1595" s="246"/>
      <c r="C1595" s="247"/>
      <c r="D1595" s="237" t="s">
        <v>272</v>
      </c>
      <c r="E1595" s="248" t="s">
        <v>19</v>
      </c>
      <c r="F1595" s="249" t="s">
        <v>763</v>
      </c>
      <c r="G1595" s="247"/>
      <c r="H1595" s="250">
        <v>3</v>
      </c>
      <c r="I1595" s="251"/>
      <c r="J1595" s="247"/>
      <c r="K1595" s="247"/>
      <c r="L1595" s="252"/>
      <c r="M1595" s="253"/>
      <c r="N1595" s="254"/>
      <c r="O1595" s="254"/>
      <c r="P1595" s="254"/>
      <c r="Q1595" s="254"/>
      <c r="R1595" s="254"/>
      <c r="S1595" s="254"/>
      <c r="T1595" s="255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T1595" s="256" t="s">
        <v>272</v>
      </c>
      <c r="AU1595" s="256" t="s">
        <v>84</v>
      </c>
      <c r="AV1595" s="14" t="s">
        <v>84</v>
      </c>
      <c r="AW1595" s="14" t="s">
        <v>34</v>
      </c>
      <c r="AX1595" s="14" t="s">
        <v>75</v>
      </c>
      <c r="AY1595" s="256" t="s">
        <v>262</v>
      </c>
    </row>
    <row r="1596" s="15" customFormat="1">
      <c r="A1596" s="15"/>
      <c r="B1596" s="257"/>
      <c r="C1596" s="258"/>
      <c r="D1596" s="237" t="s">
        <v>272</v>
      </c>
      <c r="E1596" s="259" t="s">
        <v>19</v>
      </c>
      <c r="F1596" s="260" t="s">
        <v>278</v>
      </c>
      <c r="G1596" s="258"/>
      <c r="H1596" s="261">
        <v>3</v>
      </c>
      <c r="I1596" s="262"/>
      <c r="J1596" s="258"/>
      <c r="K1596" s="258"/>
      <c r="L1596" s="263"/>
      <c r="M1596" s="264"/>
      <c r="N1596" s="265"/>
      <c r="O1596" s="265"/>
      <c r="P1596" s="265"/>
      <c r="Q1596" s="265"/>
      <c r="R1596" s="265"/>
      <c r="S1596" s="265"/>
      <c r="T1596" s="266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T1596" s="267" t="s">
        <v>272</v>
      </c>
      <c r="AU1596" s="267" t="s">
        <v>84</v>
      </c>
      <c r="AV1596" s="15" t="s">
        <v>268</v>
      </c>
      <c r="AW1596" s="15" t="s">
        <v>34</v>
      </c>
      <c r="AX1596" s="15" t="s">
        <v>82</v>
      </c>
      <c r="AY1596" s="267" t="s">
        <v>262</v>
      </c>
    </row>
    <row r="1597" s="2" customFormat="1" ht="24.15" customHeight="1">
      <c r="A1597" s="40"/>
      <c r="B1597" s="41"/>
      <c r="C1597" s="268" t="s">
        <v>1540</v>
      </c>
      <c r="D1597" s="268" t="s">
        <v>315</v>
      </c>
      <c r="E1597" s="269" t="s">
        <v>1541</v>
      </c>
      <c r="F1597" s="270" t="s">
        <v>1542</v>
      </c>
      <c r="G1597" s="271" t="s">
        <v>370</v>
      </c>
      <c r="H1597" s="272">
        <v>3</v>
      </c>
      <c r="I1597" s="273"/>
      <c r="J1597" s="274">
        <f>ROUND(I1597*H1597,2)</f>
        <v>0</v>
      </c>
      <c r="K1597" s="270" t="s">
        <v>19</v>
      </c>
      <c r="L1597" s="275"/>
      <c r="M1597" s="276" t="s">
        <v>19</v>
      </c>
      <c r="N1597" s="277" t="s">
        <v>46</v>
      </c>
      <c r="O1597" s="86"/>
      <c r="P1597" s="226">
        <f>O1597*H1597</f>
        <v>0</v>
      </c>
      <c r="Q1597" s="226">
        <v>0.0138</v>
      </c>
      <c r="R1597" s="226">
        <f>Q1597*H1597</f>
        <v>0.041399999999999999</v>
      </c>
      <c r="S1597" s="226">
        <v>0</v>
      </c>
      <c r="T1597" s="227">
        <f>S1597*H1597</f>
        <v>0</v>
      </c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R1597" s="228" t="s">
        <v>477</v>
      </c>
      <c r="AT1597" s="228" t="s">
        <v>315</v>
      </c>
      <c r="AU1597" s="228" t="s">
        <v>84</v>
      </c>
      <c r="AY1597" s="19" t="s">
        <v>262</v>
      </c>
      <c r="BE1597" s="229">
        <f>IF(N1597="základní",J1597,0)</f>
        <v>0</v>
      </c>
      <c r="BF1597" s="229">
        <f>IF(N1597="snížená",J1597,0)</f>
        <v>0</v>
      </c>
      <c r="BG1597" s="229">
        <f>IF(N1597="zákl. přenesená",J1597,0)</f>
        <v>0</v>
      </c>
      <c r="BH1597" s="229">
        <f>IF(N1597="sníž. přenesená",J1597,0)</f>
        <v>0</v>
      </c>
      <c r="BI1597" s="229">
        <f>IF(N1597="nulová",J1597,0)</f>
        <v>0</v>
      </c>
      <c r="BJ1597" s="19" t="s">
        <v>82</v>
      </c>
      <c r="BK1597" s="229">
        <f>ROUND(I1597*H1597,2)</f>
        <v>0</v>
      </c>
      <c r="BL1597" s="19" t="s">
        <v>367</v>
      </c>
      <c r="BM1597" s="228" t="s">
        <v>1543</v>
      </c>
    </row>
    <row r="1598" s="13" customFormat="1">
      <c r="A1598" s="13"/>
      <c r="B1598" s="235"/>
      <c r="C1598" s="236"/>
      <c r="D1598" s="237" t="s">
        <v>272</v>
      </c>
      <c r="E1598" s="238" t="s">
        <v>19</v>
      </c>
      <c r="F1598" s="239" t="s">
        <v>273</v>
      </c>
      <c r="G1598" s="236"/>
      <c r="H1598" s="238" t="s">
        <v>19</v>
      </c>
      <c r="I1598" s="240"/>
      <c r="J1598" s="236"/>
      <c r="K1598" s="236"/>
      <c r="L1598" s="241"/>
      <c r="M1598" s="242"/>
      <c r="N1598" s="243"/>
      <c r="O1598" s="243"/>
      <c r="P1598" s="243"/>
      <c r="Q1598" s="243"/>
      <c r="R1598" s="243"/>
      <c r="S1598" s="243"/>
      <c r="T1598" s="244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T1598" s="245" t="s">
        <v>272</v>
      </c>
      <c r="AU1598" s="245" t="s">
        <v>84</v>
      </c>
      <c r="AV1598" s="13" t="s">
        <v>82</v>
      </c>
      <c r="AW1598" s="13" t="s">
        <v>34</v>
      </c>
      <c r="AX1598" s="13" t="s">
        <v>75</v>
      </c>
      <c r="AY1598" s="245" t="s">
        <v>262</v>
      </c>
    </row>
    <row r="1599" s="13" customFormat="1">
      <c r="A1599" s="13"/>
      <c r="B1599" s="235"/>
      <c r="C1599" s="236"/>
      <c r="D1599" s="237" t="s">
        <v>272</v>
      </c>
      <c r="E1599" s="238" t="s">
        <v>19</v>
      </c>
      <c r="F1599" s="239" t="s">
        <v>761</v>
      </c>
      <c r="G1599" s="236"/>
      <c r="H1599" s="238" t="s">
        <v>19</v>
      </c>
      <c r="I1599" s="240"/>
      <c r="J1599" s="236"/>
      <c r="K1599" s="236"/>
      <c r="L1599" s="241"/>
      <c r="M1599" s="242"/>
      <c r="N1599" s="243"/>
      <c r="O1599" s="243"/>
      <c r="P1599" s="243"/>
      <c r="Q1599" s="243"/>
      <c r="R1599" s="243"/>
      <c r="S1599" s="243"/>
      <c r="T1599" s="244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T1599" s="245" t="s">
        <v>272</v>
      </c>
      <c r="AU1599" s="245" t="s">
        <v>84</v>
      </c>
      <c r="AV1599" s="13" t="s">
        <v>82</v>
      </c>
      <c r="AW1599" s="13" t="s">
        <v>34</v>
      </c>
      <c r="AX1599" s="13" t="s">
        <v>75</v>
      </c>
      <c r="AY1599" s="245" t="s">
        <v>262</v>
      </c>
    </row>
    <row r="1600" s="13" customFormat="1">
      <c r="A1600" s="13"/>
      <c r="B1600" s="235"/>
      <c r="C1600" s="236"/>
      <c r="D1600" s="237" t="s">
        <v>272</v>
      </c>
      <c r="E1600" s="238" t="s">
        <v>19</v>
      </c>
      <c r="F1600" s="239" t="s">
        <v>762</v>
      </c>
      <c r="G1600" s="236"/>
      <c r="H1600" s="238" t="s">
        <v>19</v>
      </c>
      <c r="I1600" s="240"/>
      <c r="J1600" s="236"/>
      <c r="K1600" s="236"/>
      <c r="L1600" s="241"/>
      <c r="M1600" s="242"/>
      <c r="N1600" s="243"/>
      <c r="O1600" s="243"/>
      <c r="P1600" s="243"/>
      <c r="Q1600" s="243"/>
      <c r="R1600" s="243"/>
      <c r="S1600" s="243"/>
      <c r="T1600" s="244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T1600" s="245" t="s">
        <v>272</v>
      </c>
      <c r="AU1600" s="245" t="s">
        <v>84</v>
      </c>
      <c r="AV1600" s="13" t="s">
        <v>82</v>
      </c>
      <c r="AW1600" s="13" t="s">
        <v>34</v>
      </c>
      <c r="AX1600" s="13" t="s">
        <v>75</v>
      </c>
      <c r="AY1600" s="245" t="s">
        <v>262</v>
      </c>
    </row>
    <row r="1601" s="14" customFormat="1">
      <c r="A1601" s="14"/>
      <c r="B1601" s="246"/>
      <c r="C1601" s="247"/>
      <c r="D1601" s="237" t="s">
        <v>272</v>
      </c>
      <c r="E1601" s="248" t="s">
        <v>19</v>
      </c>
      <c r="F1601" s="249" t="s">
        <v>763</v>
      </c>
      <c r="G1601" s="247"/>
      <c r="H1601" s="250">
        <v>3</v>
      </c>
      <c r="I1601" s="251"/>
      <c r="J1601" s="247"/>
      <c r="K1601" s="247"/>
      <c r="L1601" s="252"/>
      <c r="M1601" s="253"/>
      <c r="N1601" s="254"/>
      <c r="O1601" s="254"/>
      <c r="P1601" s="254"/>
      <c r="Q1601" s="254"/>
      <c r="R1601" s="254"/>
      <c r="S1601" s="254"/>
      <c r="T1601" s="255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T1601" s="256" t="s">
        <v>272</v>
      </c>
      <c r="AU1601" s="256" t="s">
        <v>84</v>
      </c>
      <c r="AV1601" s="14" t="s">
        <v>84</v>
      </c>
      <c r="AW1601" s="14" t="s">
        <v>34</v>
      </c>
      <c r="AX1601" s="14" t="s">
        <v>75</v>
      </c>
      <c r="AY1601" s="256" t="s">
        <v>262</v>
      </c>
    </row>
    <row r="1602" s="15" customFormat="1">
      <c r="A1602" s="15"/>
      <c r="B1602" s="257"/>
      <c r="C1602" s="258"/>
      <c r="D1602" s="237" t="s">
        <v>272</v>
      </c>
      <c r="E1602" s="259" t="s">
        <v>19</v>
      </c>
      <c r="F1602" s="260" t="s">
        <v>278</v>
      </c>
      <c r="G1602" s="258"/>
      <c r="H1602" s="261">
        <v>3</v>
      </c>
      <c r="I1602" s="262"/>
      <c r="J1602" s="258"/>
      <c r="K1602" s="258"/>
      <c r="L1602" s="263"/>
      <c r="M1602" s="264"/>
      <c r="N1602" s="265"/>
      <c r="O1602" s="265"/>
      <c r="P1602" s="265"/>
      <c r="Q1602" s="265"/>
      <c r="R1602" s="265"/>
      <c r="S1602" s="265"/>
      <c r="T1602" s="266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T1602" s="267" t="s">
        <v>272</v>
      </c>
      <c r="AU1602" s="267" t="s">
        <v>84</v>
      </c>
      <c r="AV1602" s="15" t="s">
        <v>268</v>
      </c>
      <c r="AW1602" s="15" t="s">
        <v>34</v>
      </c>
      <c r="AX1602" s="15" t="s">
        <v>82</v>
      </c>
      <c r="AY1602" s="267" t="s">
        <v>262</v>
      </c>
    </row>
    <row r="1603" s="2" customFormat="1" ht="24.15" customHeight="1">
      <c r="A1603" s="40"/>
      <c r="B1603" s="41"/>
      <c r="C1603" s="217" t="s">
        <v>1544</v>
      </c>
      <c r="D1603" s="217" t="s">
        <v>264</v>
      </c>
      <c r="E1603" s="218" t="s">
        <v>1545</v>
      </c>
      <c r="F1603" s="219" t="s">
        <v>1546</v>
      </c>
      <c r="G1603" s="220" t="s">
        <v>370</v>
      </c>
      <c r="H1603" s="221">
        <v>20</v>
      </c>
      <c r="I1603" s="222"/>
      <c r="J1603" s="223">
        <f>ROUND(I1603*H1603,2)</f>
        <v>0</v>
      </c>
      <c r="K1603" s="219" t="s">
        <v>267</v>
      </c>
      <c r="L1603" s="46"/>
      <c r="M1603" s="224" t="s">
        <v>19</v>
      </c>
      <c r="N1603" s="225" t="s">
        <v>46</v>
      </c>
      <c r="O1603" s="86"/>
      <c r="P1603" s="226">
        <f>O1603*H1603</f>
        <v>0</v>
      </c>
      <c r="Q1603" s="226">
        <v>0</v>
      </c>
      <c r="R1603" s="226">
        <f>Q1603*H1603</f>
        <v>0</v>
      </c>
      <c r="S1603" s="226">
        <v>0.024</v>
      </c>
      <c r="T1603" s="227">
        <f>S1603*H1603</f>
        <v>0.47999999999999998</v>
      </c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R1603" s="228" t="s">
        <v>367</v>
      </c>
      <c r="AT1603" s="228" t="s">
        <v>264</v>
      </c>
      <c r="AU1603" s="228" t="s">
        <v>84</v>
      </c>
      <c r="AY1603" s="19" t="s">
        <v>262</v>
      </c>
      <c r="BE1603" s="229">
        <f>IF(N1603="základní",J1603,0)</f>
        <v>0</v>
      </c>
      <c r="BF1603" s="229">
        <f>IF(N1603="snížená",J1603,0)</f>
        <v>0</v>
      </c>
      <c r="BG1603" s="229">
        <f>IF(N1603="zákl. přenesená",J1603,0)</f>
        <v>0</v>
      </c>
      <c r="BH1603" s="229">
        <f>IF(N1603="sníž. přenesená",J1603,0)</f>
        <v>0</v>
      </c>
      <c r="BI1603" s="229">
        <f>IF(N1603="nulová",J1603,0)</f>
        <v>0</v>
      </c>
      <c r="BJ1603" s="19" t="s">
        <v>82</v>
      </c>
      <c r="BK1603" s="229">
        <f>ROUND(I1603*H1603,2)</f>
        <v>0</v>
      </c>
      <c r="BL1603" s="19" t="s">
        <v>367</v>
      </c>
      <c r="BM1603" s="228" t="s">
        <v>1547</v>
      </c>
    </row>
    <row r="1604" s="2" customFormat="1">
      <c r="A1604" s="40"/>
      <c r="B1604" s="41"/>
      <c r="C1604" s="42"/>
      <c r="D1604" s="230" t="s">
        <v>270</v>
      </c>
      <c r="E1604" s="42"/>
      <c r="F1604" s="231" t="s">
        <v>1548</v>
      </c>
      <c r="G1604" s="42"/>
      <c r="H1604" s="42"/>
      <c r="I1604" s="232"/>
      <c r="J1604" s="42"/>
      <c r="K1604" s="42"/>
      <c r="L1604" s="46"/>
      <c r="M1604" s="233"/>
      <c r="N1604" s="234"/>
      <c r="O1604" s="86"/>
      <c r="P1604" s="86"/>
      <c r="Q1604" s="86"/>
      <c r="R1604" s="86"/>
      <c r="S1604" s="86"/>
      <c r="T1604" s="87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T1604" s="19" t="s">
        <v>270</v>
      </c>
      <c r="AU1604" s="19" t="s">
        <v>84</v>
      </c>
    </row>
    <row r="1605" s="14" customFormat="1">
      <c r="A1605" s="14"/>
      <c r="B1605" s="246"/>
      <c r="C1605" s="247"/>
      <c r="D1605" s="237" t="s">
        <v>272</v>
      </c>
      <c r="E1605" s="248" t="s">
        <v>19</v>
      </c>
      <c r="F1605" s="249" t="s">
        <v>1549</v>
      </c>
      <c r="G1605" s="247"/>
      <c r="H1605" s="250">
        <v>20</v>
      </c>
      <c r="I1605" s="251"/>
      <c r="J1605" s="247"/>
      <c r="K1605" s="247"/>
      <c r="L1605" s="252"/>
      <c r="M1605" s="253"/>
      <c r="N1605" s="254"/>
      <c r="O1605" s="254"/>
      <c r="P1605" s="254"/>
      <c r="Q1605" s="254"/>
      <c r="R1605" s="254"/>
      <c r="S1605" s="254"/>
      <c r="T1605" s="255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T1605" s="256" t="s">
        <v>272</v>
      </c>
      <c r="AU1605" s="256" t="s">
        <v>84</v>
      </c>
      <c r="AV1605" s="14" t="s">
        <v>84</v>
      </c>
      <c r="AW1605" s="14" t="s">
        <v>34</v>
      </c>
      <c r="AX1605" s="14" t="s">
        <v>75</v>
      </c>
      <c r="AY1605" s="256" t="s">
        <v>262</v>
      </c>
    </row>
    <row r="1606" s="15" customFormat="1">
      <c r="A1606" s="15"/>
      <c r="B1606" s="257"/>
      <c r="C1606" s="258"/>
      <c r="D1606" s="237" t="s">
        <v>272</v>
      </c>
      <c r="E1606" s="259" t="s">
        <v>19</v>
      </c>
      <c r="F1606" s="260" t="s">
        <v>278</v>
      </c>
      <c r="G1606" s="258"/>
      <c r="H1606" s="261">
        <v>20</v>
      </c>
      <c r="I1606" s="262"/>
      <c r="J1606" s="258"/>
      <c r="K1606" s="258"/>
      <c r="L1606" s="263"/>
      <c r="M1606" s="264"/>
      <c r="N1606" s="265"/>
      <c r="O1606" s="265"/>
      <c r="P1606" s="265"/>
      <c r="Q1606" s="265"/>
      <c r="R1606" s="265"/>
      <c r="S1606" s="265"/>
      <c r="T1606" s="266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T1606" s="267" t="s">
        <v>272</v>
      </c>
      <c r="AU1606" s="267" t="s">
        <v>84</v>
      </c>
      <c r="AV1606" s="15" t="s">
        <v>268</v>
      </c>
      <c r="AW1606" s="15" t="s">
        <v>34</v>
      </c>
      <c r="AX1606" s="15" t="s">
        <v>82</v>
      </c>
      <c r="AY1606" s="267" t="s">
        <v>262</v>
      </c>
    </row>
    <row r="1607" s="2" customFormat="1" ht="24.15" customHeight="1">
      <c r="A1607" s="40"/>
      <c r="B1607" s="41"/>
      <c r="C1607" s="217" t="s">
        <v>1550</v>
      </c>
      <c r="D1607" s="217" t="s">
        <v>264</v>
      </c>
      <c r="E1607" s="218" t="s">
        <v>1551</v>
      </c>
      <c r="F1607" s="219" t="s">
        <v>1552</v>
      </c>
      <c r="G1607" s="220" t="s">
        <v>370</v>
      </c>
      <c r="H1607" s="221">
        <v>2</v>
      </c>
      <c r="I1607" s="222"/>
      <c r="J1607" s="223">
        <f>ROUND(I1607*H1607,2)</f>
        <v>0</v>
      </c>
      <c r="K1607" s="219" t="s">
        <v>463</v>
      </c>
      <c r="L1607" s="46"/>
      <c r="M1607" s="224" t="s">
        <v>19</v>
      </c>
      <c r="N1607" s="225" t="s">
        <v>46</v>
      </c>
      <c r="O1607" s="86"/>
      <c r="P1607" s="226">
        <f>O1607*H1607</f>
        <v>0</v>
      </c>
      <c r="Q1607" s="226">
        <v>0</v>
      </c>
      <c r="R1607" s="226">
        <f>Q1607*H1607</f>
        <v>0</v>
      </c>
      <c r="S1607" s="226">
        <v>0</v>
      </c>
      <c r="T1607" s="227">
        <f>S1607*H1607</f>
        <v>0</v>
      </c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R1607" s="228" t="s">
        <v>367</v>
      </c>
      <c r="AT1607" s="228" t="s">
        <v>264</v>
      </c>
      <c r="AU1607" s="228" t="s">
        <v>84</v>
      </c>
      <c r="AY1607" s="19" t="s">
        <v>262</v>
      </c>
      <c r="BE1607" s="229">
        <f>IF(N1607="základní",J1607,0)</f>
        <v>0</v>
      </c>
      <c r="BF1607" s="229">
        <f>IF(N1607="snížená",J1607,0)</f>
        <v>0</v>
      </c>
      <c r="BG1607" s="229">
        <f>IF(N1607="zákl. přenesená",J1607,0)</f>
        <v>0</v>
      </c>
      <c r="BH1607" s="229">
        <f>IF(N1607="sníž. přenesená",J1607,0)</f>
        <v>0</v>
      </c>
      <c r="BI1607" s="229">
        <f>IF(N1607="nulová",J1607,0)</f>
        <v>0</v>
      </c>
      <c r="BJ1607" s="19" t="s">
        <v>82</v>
      </c>
      <c r="BK1607" s="229">
        <f>ROUND(I1607*H1607,2)</f>
        <v>0</v>
      </c>
      <c r="BL1607" s="19" t="s">
        <v>367</v>
      </c>
      <c r="BM1607" s="228" t="s">
        <v>1553</v>
      </c>
    </row>
    <row r="1608" s="13" customFormat="1">
      <c r="A1608" s="13"/>
      <c r="B1608" s="235"/>
      <c r="C1608" s="236"/>
      <c r="D1608" s="237" t="s">
        <v>272</v>
      </c>
      <c r="E1608" s="238" t="s">
        <v>19</v>
      </c>
      <c r="F1608" s="239" t="s">
        <v>1353</v>
      </c>
      <c r="G1608" s="236"/>
      <c r="H1608" s="238" t="s">
        <v>19</v>
      </c>
      <c r="I1608" s="240"/>
      <c r="J1608" s="236"/>
      <c r="K1608" s="236"/>
      <c r="L1608" s="241"/>
      <c r="M1608" s="242"/>
      <c r="N1608" s="243"/>
      <c r="O1608" s="243"/>
      <c r="P1608" s="243"/>
      <c r="Q1608" s="243"/>
      <c r="R1608" s="243"/>
      <c r="S1608" s="243"/>
      <c r="T1608" s="244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T1608" s="245" t="s">
        <v>272</v>
      </c>
      <c r="AU1608" s="245" t="s">
        <v>84</v>
      </c>
      <c r="AV1608" s="13" t="s">
        <v>82</v>
      </c>
      <c r="AW1608" s="13" t="s">
        <v>34</v>
      </c>
      <c r="AX1608" s="13" t="s">
        <v>75</v>
      </c>
      <c r="AY1608" s="245" t="s">
        <v>262</v>
      </c>
    </row>
    <row r="1609" s="14" customFormat="1">
      <c r="A1609" s="14"/>
      <c r="B1609" s="246"/>
      <c r="C1609" s="247"/>
      <c r="D1609" s="237" t="s">
        <v>272</v>
      </c>
      <c r="E1609" s="248" t="s">
        <v>19</v>
      </c>
      <c r="F1609" s="249" t="s">
        <v>1554</v>
      </c>
      <c r="G1609" s="247"/>
      <c r="H1609" s="250">
        <v>1</v>
      </c>
      <c r="I1609" s="251"/>
      <c r="J1609" s="247"/>
      <c r="K1609" s="247"/>
      <c r="L1609" s="252"/>
      <c r="M1609" s="253"/>
      <c r="N1609" s="254"/>
      <c r="O1609" s="254"/>
      <c r="P1609" s="254"/>
      <c r="Q1609" s="254"/>
      <c r="R1609" s="254"/>
      <c r="S1609" s="254"/>
      <c r="T1609" s="255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T1609" s="256" t="s">
        <v>272</v>
      </c>
      <c r="AU1609" s="256" t="s">
        <v>84</v>
      </c>
      <c r="AV1609" s="14" t="s">
        <v>84</v>
      </c>
      <c r="AW1609" s="14" t="s">
        <v>34</v>
      </c>
      <c r="AX1609" s="14" t="s">
        <v>75</v>
      </c>
      <c r="AY1609" s="256" t="s">
        <v>262</v>
      </c>
    </row>
    <row r="1610" s="14" customFormat="1">
      <c r="A1610" s="14"/>
      <c r="B1610" s="246"/>
      <c r="C1610" s="247"/>
      <c r="D1610" s="237" t="s">
        <v>272</v>
      </c>
      <c r="E1610" s="248" t="s">
        <v>19</v>
      </c>
      <c r="F1610" s="249" t="s">
        <v>1555</v>
      </c>
      <c r="G1610" s="247"/>
      <c r="H1610" s="250">
        <v>1</v>
      </c>
      <c r="I1610" s="251"/>
      <c r="J1610" s="247"/>
      <c r="K1610" s="247"/>
      <c r="L1610" s="252"/>
      <c r="M1610" s="253"/>
      <c r="N1610" s="254"/>
      <c r="O1610" s="254"/>
      <c r="P1610" s="254"/>
      <c r="Q1610" s="254"/>
      <c r="R1610" s="254"/>
      <c r="S1610" s="254"/>
      <c r="T1610" s="255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T1610" s="256" t="s">
        <v>272</v>
      </c>
      <c r="AU1610" s="256" t="s">
        <v>84</v>
      </c>
      <c r="AV1610" s="14" t="s">
        <v>84</v>
      </c>
      <c r="AW1610" s="14" t="s">
        <v>34</v>
      </c>
      <c r="AX1610" s="14" t="s">
        <v>75</v>
      </c>
      <c r="AY1610" s="256" t="s">
        <v>262</v>
      </c>
    </row>
    <row r="1611" s="15" customFormat="1">
      <c r="A1611" s="15"/>
      <c r="B1611" s="257"/>
      <c r="C1611" s="258"/>
      <c r="D1611" s="237" t="s">
        <v>272</v>
      </c>
      <c r="E1611" s="259" t="s">
        <v>19</v>
      </c>
      <c r="F1611" s="260" t="s">
        <v>278</v>
      </c>
      <c r="G1611" s="258"/>
      <c r="H1611" s="261">
        <v>2</v>
      </c>
      <c r="I1611" s="262"/>
      <c r="J1611" s="258"/>
      <c r="K1611" s="258"/>
      <c r="L1611" s="263"/>
      <c r="M1611" s="264"/>
      <c r="N1611" s="265"/>
      <c r="O1611" s="265"/>
      <c r="P1611" s="265"/>
      <c r="Q1611" s="265"/>
      <c r="R1611" s="265"/>
      <c r="S1611" s="265"/>
      <c r="T1611" s="266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T1611" s="267" t="s">
        <v>272</v>
      </c>
      <c r="AU1611" s="267" t="s">
        <v>84</v>
      </c>
      <c r="AV1611" s="15" t="s">
        <v>268</v>
      </c>
      <c r="AW1611" s="15" t="s">
        <v>34</v>
      </c>
      <c r="AX1611" s="15" t="s">
        <v>82</v>
      </c>
      <c r="AY1611" s="267" t="s">
        <v>262</v>
      </c>
    </row>
    <row r="1612" s="2" customFormat="1" ht="24.15" customHeight="1">
      <c r="A1612" s="40"/>
      <c r="B1612" s="41"/>
      <c r="C1612" s="217" t="s">
        <v>1556</v>
      </c>
      <c r="D1612" s="217" t="s">
        <v>264</v>
      </c>
      <c r="E1612" s="218" t="s">
        <v>1557</v>
      </c>
      <c r="F1612" s="219" t="s">
        <v>1558</v>
      </c>
      <c r="G1612" s="220" t="s">
        <v>370</v>
      </c>
      <c r="H1612" s="221">
        <v>4</v>
      </c>
      <c r="I1612" s="222"/>
      <c r="J1612" s="223">
        <f>ROUND(I1612*H1612,2)</f>
        <v>0</v>
      </c>
      <c r="K1612" s="219" t="s">
        <v>463</v>
      </c>
      <c r="L1612" s="46"/>
      <c r="M1612" s="224" t="s">
        <v>19</v>
      </c>
      <c r="N1612" s="225" t="s">
        <v>46</v>
      </c>
      <c r="O1612" s="86"/>
      <c r="P1612" s="226">
        <f>O1612*H1612</f>
        <v>0</v>
      </c>
      <c r="Q1612" s="226">
        <v>0</v>
      </c>
      <c r="R1612" s="226">
        <f>Q1612*H1612</f>
        <v>0</v>
      </c>
      <c r="S1612" s="226">
        <v>0</v>
      </c>
      <c r="T1612" s="227">
        <f>S1612*H1612</f>
        <v>0</v>
      </c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R1612" s="228" t="s">
        <v>367</v>
      </c>
      <c r="AT1612" s="228" t="s">
        <v>264</v>
      </c>
      <c r="AU1612" s="228" t="s">
        <v>84</v>
      </c>
      <c r="AY1612" s="19" t="s">
        <v>262</v>
      </c>
      <c r="BE1612" s="229">
        <f>IF(N1612="základní",J1612,0)</f>
        <v>0</v>
      </c>
      <c r="BF1612" s="229">
        <f>IF(N1612="snížená",J1612,0)</f>
        <v>0</v>
      </c>
      <c r="BG1612" s="229">
        <f>IF(N1612="zákl. přenesená",J1612,0)</f>
        <v>0</v>
      </c>
      <c r="BH1612" s="229">
        <f>IF(N1612="sníž. přenesená",J1612,0)</f>
        <v>0</v>
      </c>
      <c r="BI1612" s="229">
        <f>IF(N1612="nulová",J1612,0)</f>
        <v>0</v>
      </c>
      <c r="BJ1612" s="19" t="s">
        <v>82</v>
      </c>
      <c r="BK1612" s="229">
        <f>ROUND(I1612*H1612,2)</f>
        <v>0</v>
      </c>
      <c r="BL1612" s="19" t="s">
        <v>367</v>
      </c>
      <c r="BM1612" s="228" t="s">
        <v>1559</v>
      </c>
    </row>
    <row r="1613" s="13" customFormat="1">
      <c r="A1613" s="13"/>
      <c r="B1613" s="235"/>
      <c r="C1613" s="236"/>
      <c r="D1613" s="237" t="s">
        <v>272</v>
      </c>
      <c r="E1613" s="238" t="s">
        <v>19</v>
      </c>
      <c r="F1613" s="239" t="s">
        <v>1353</v>
      </c>
      <c r="G1613" s="236"/>
      <c r="H1613" s="238" t="s">
        <v>19</v>
      </c>
      <c r="I1613" s="240"/>
      <c r="J1613" s="236"/>
      <c r="K1613" s="236"/>
      <c r="L1613" s="241"/>
      <c r="M1613" s="242"/>
      <c r="N1613" s="243"/>
      <c r="O1613" s="243"/>
      <c r="P1613" s="243"/>
      <c r="Q1613" s="243"/>
      <c r="R1613" s="243"/>
      <c r="S1613" s="243"/>
      <c r="T1613" s="244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T1613" s="245" t="s">
        <v>272</v>
      </c>
      <c r="AU1613" s="245" t="s">
        <v>84</v>
      </c>
      <c r="AV1613" s="13" t="s">
        <v>82</v>
      </c>
      <c r="AW1613" s="13" t="s">
        <v>34</v>
      </c>
      <c r="AX1613" s="13" t="s">
        <v>75</v>
      </c>
      <c r="AY1613" s="245" t="s">
        <v>262</v>
      </c>
    </row>
    <row r="1614" s="14" customFormat="1">
      <c r="A1614" s="14"/>
      <c r="B1614" s="246"/>
      <c r="C1614" s="247"/>
      <c r="D1614" s="237" t="s">
        <v>272</v>
      </c>
      <c r="E1614" s="248" t="s">
        <v>19</v>
      </c>
      <c r="F1614" s="249" t="s">
        <v>1560</v>
      </c>
      <c r="G1614" s="247"/>
      <c r="H1614" s="250">
        <v>4</v>
      </c>
      <c r="I1614" s="251"/>
      <c r="J1614" s="247"/>
      <c r="K1614" s="247"/>
      <c r="L1614" s="252"/>
      <c r="M1614" s="253"/>
      <c r="N1614" s="254"/>
      <c r="O1614" s="254"/>
      <c r="P1614" s="254"/>
      <c r="Q1614" s="254"/>
      <c r="R1614" s="254"/>
      <c r="S1614" s="254"/>
      <c r="T1614" s="255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T1614" s="256" t="s">
        <v>272</v>
      </c>
      <c r="AU1614" s="256" t="s">
        <v>84</v>
      </c>
      <c r="AV1614" s="14" t="s">
        <v>84</v>
      </c>
      <c r="AW1614" s="14" t="s">
        <v>34</v>
      </c>
      <c r="AX1614" s="14" t="s">
        <v>75</v>
      </c>
      <c r="AY1614" s="256" t="s">
        <v>262</v>
      </c>
    </row>
    <row r="1615" s="15" customFormat="1">
      <c r="A1615" s="15"/>
      <c r="B1615" s="257"/>
      <c r="C1615" s="258"/>
      <c r="D1615" s="237" t="s">
        <v>272</v>
      </c>
      <c r="E1615" s="259" t="s">
        <v>19</v>
      </c>
      <c r="F1615" s="260" t="s">
        <v>278</v>
      </c>
      <c r="G1615" s="258"/>
      <c r="H1615" s="261">
        <v>4</v>
      </c>
      <c r="I1615" s="262"/>
      <c r="J1615" s="258"/>
      <c r="K1615" s="258"/>
      <c r="L1615" s="263"/>
      <c r="M1615" s="264"/>
      <c r="N1615" s="265"/>
      <c r="O1615" s="265"/>
      <c r="P1615" s="265"/>
      <c r="Q1615" s="265"/>
      <c r="R1615" s="265"/>
      <c r="S1615" s="265"/>
      <c r="T1615" s="266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T1615" s="267" t="s">
        <v>272</v>
      </c>
      <c r="AU1615" s="267" t="s">
        <v>84</v>
      </c>
      <c r="AV1615" s="15" t="s">
        <v>268</v>
      </c>
      <c r="AW1615" s="15" t="s">
        <v>34</v>
      </c>
      <c r="AX1615" s="15" t="s">
        <v>82</v>
      </c>
      <c r="AY1615" s="267" t="s">
        <v>262</v>
      </c>
    </row>
    <row r="1616" s="2" customFormat="1" ht="16.5" customHeight="1">
      <c r="A1616" s="40"/>
      <c r="B1616" s="41"/>
      <c r="C1616" s="268" t="s">
        <v>1561</v>
      </c>
      <c r="D1616" s="268" t="s">
        <v>315</v>
      </c>
      <c r="E1616" s="269" t="s">
        <v>1562</v>
      </c>
      <c r="F1616" s="270" t="s">
        <v>1563</v>
      </c>
      <c r="G1616" s="271" t="s">
        <v>130</v>
      </c>
      <c r="H1616" s="272">
        <v>9</v>
      </c>
      <c r="I1616" s="273"/>
      <c r="J1616" s="274">
        <f>ROUND(I1616*H1616,2)</f>
        <v>0</v>
      </c>
      <c r="K1616" s="270" t="s">
        <v>463</v>
      </c>
      <c r="L1616" s="275"/>
      <c r="M1616" s="276" t="s">
        <v>19</v>
      </c>
      <c r="N1616" s="277" t="s">
        <v>46</v>
      </c>
      <c r="O1616" s="86"/>
      <c r="P1616" s="226">
        <f>O1616*H1616</f>
        <v>0</v>
      </c>
      <c r="Q1616" s="226">
        <v>0.0020999999999999999</v>
      </c>
      <c r="R1616" s="226">
        <f>Q1616*H1616</f>
        <v>0.0189</v>
      </c>
      <c r="S1616" s="226">
        <v>0</v>
      </c>
      <c r="T1616" s="227">
        <f>S1616*H1616</f>
        <v>0</v>
      </c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R1616" s="228" t="s">
        <v>477</v>
      </c>
      <c r="AT1616" s="228" t="s">
        <v>315</v>
      </c>
      <c r="AU1616" s="228" t="s">
        <v>84</v>
      </c>
      <c r="AY1616" s="19" t="s">
        <v>262</v>
      </c>
      <c r="BE1616" s="229">
        <f>IF(N1616="základní",J1616,0)</f>
        <v>0</v>
      </c>
      <c r="BF1616" s="229">
        <f>IF(N1616="snížená",J1616,0)</f>
        <v>0</v>
      </c>
      <c r="BG1616" s="229">
        <f>IF(N1616="zákl. přenesená",J1616,0)</f>
        <v>0</v>
      </c>
      <c r="BH1616" s="229">
        <f>IF(N1616="sníž. přenesená",J1616,0)</f>
        <v>0</v>
      </c>
      <c r="BI1616" s="229">
        <f>IF(N1616="nulová",J1616,0)</f>
        <v>0</v>
      </c>
      <c r="BJ1616" s="19" t="s">
        <v>82</v>
      </c>
      <c r="BK1616" s="229">
        <f>ROUND(I1616*H1616,2)</f>
        <v>0</v>
      </c>
      <c r="BL1616" s="19" t="s">
        <v>367</v>
      </c>
      <c r="BM1616" s="228" t="s">
        <v>1564</v>
      </c>
    </row>
    <row r="1617" s="13" customFormat="1">
      <c r="A1617" s="13"/>
      <c r="B1617" s="235"/>
      <c r="C1617" s="236"/>
      <c r="D1617" s="237" t="s">
        <v>272</v>
      </c>
      <c r="E1617" s="238" t="s">
        <v>19</v>
      </c>
      <c r="F1617" s="239" t="s">
        <v>1353</v>
      </c>
      <c r="G1617" s="236"/>
      <c r="H1617" s="238" t="s">
        <v>19</v>
      </c>
      <c r="I1617" s="240"/>
      <c r="J1617" s="236"/>
      <c r="K1617" s="236"/>
      <c r="L1617" s="241"/>
      <c r="M1617" s="242"/>
      <c r="N1617" s="243"/>
      <c r="O1617" s="243"/>
      <c r="P1617" s="243"/>
      <c r="Q1617" s="243"/>
      <c r="R1617" s="243"/>
      <c r="S1617" s="243"/>
      <c r="T1617" s="244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T1617" s="245" t="s">
        <v>272</v>
      </c>
      <c r="AU1617" s="245" t="s">
        <v>84</v>
      </c>
      <c r="AV1617" s="13" t="s">
        <v>82</v>
      </c>
      <c r="AW1617" s="13" t="s">
        <v>34</v>
      </c>
      <c r="AX1617" s="13" t="s">
        <v>75</v>
      </c>
      <c r="AY1617" s="245" t="s">
        <v>262</v>
      </c>
    </row>
    <row r="1618" s="14" customFormat="1">
      <c r="A1618" s="14"/>
      <c r="B1618" s="246"/>
      <c r="C1618" s="247"/>
      <c r="D1618" s="237" t="s">
        <v>272</v>
      </c>
      <c r="E1618" s="248" t="s">
        <v>19</v>
      </c>
      <c r="F1618" s="249" t="s">
        <v>1565</v>
      </c>
      <c r="G1618" s="247"/>
      <c r="H1618" s="250">
        <v>0.90000000000000002</v>
      </c>
      <c r="I1618" s="251"/>
      <c r="J1618" s="247"/>
      <c r="K1618" s="247"/>
      <c r="L1618" s="252"/>
      <c r="M1618" s="253"/>
      <c r="N1618" s="254"/>
      <c r="O1618" s="254"/>
      <c r="P1618" s="254"/>
      <c r="Q1618" s="254"/>
      <c r="R1618" s="254"/>
      <c r="S1618" s="254"/>
      <c r="T1618" s="255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T1618" s="256" t="s">
        <v>272</v>
      </c>
      <c r="AU1618" s="256" t="s">
        <v>84</v>
      </c>
      <c r="AV1618" s="14" t="s">
        <v>84</v>
      </c>
      <c r="AW1618" s="14" t="s">
        <v>34</v>
      </c>
      <c r="AX1618" s="14" t="s">
        <v>75</v>
      </c>
      <c r="AY1618" s="256" t="s">
        <v>262</v>
      </c>
    </row>
    <row r="1619" s="14" customFormat="1">
      <c r="A1619" s="14"/>
      <c r="B1619" s="246"/>
      <c r="C1619" s="247"/>
      <c r="D1619" s="237" t="s">
        <v>272</v>
      </c>
      <c r="E1619" s="248" t="s">
        <v>19</v>
      </c>
      <c r="F1619" s="249" t="s">
        <v>1566</v>
      </c>
      <c r="G1619" s="247"/>
      <c r="H1619" s="250">
        <v>0.90000000000000002</v>
      </c>
      <c r="I1619" s="251"/>
      <c r="J1619" s="247"/>
      <c r="K1619" s="247"/>
      <c r="L1619" s="252"/>
      <c r="M1619" s="253"/>
      <c r="N1619" s="254"/>
      <c r="O1619" s="254"/>
      <c r="P1619" s="254"/>
      <c r="Q1619" s="254"/>
      <c r="R1619" s="254"/>
      <c r="S1619" s="254"/>
      <c r="T1619" s="255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T1619" s="256" t="s">
        <v>272</v>
      </c>
      <c r="AU1619" s="256" t="s">
        <v>84</v>
      </c>
      <c r="AV1619" s="14" t="s">
        <v>84</v>
      </c>
      <c r="AW1619" s="14" t="s">
        <v>34</v>
      </c>
      <c r="AX1619" s="14" t="s">
        <v>75</v>
      </c>
      <c r="AY1619" s="256" t="s">
        <v>262</v>
      </c>
    </row>
    <row r="1620" s="14" customFormat="1">
      <c r="A1620" s="14"/>
      <c r="B1620" s="246"/>
      <c r="C1620" s="247"/>
      <c r="D1620" s="237" t="s">
        <v>272</v>
      </c>
      <c r="E1620" s="248" t="s">
        <v>19</v>
      </c>
      <c r="F1620" s="249" t="s">
        <v>1567</v>
      </c>
      <c r="G1620" s="247"/>
      <c r="H1620" s="250">
        <v>7.2000000000000002</v>
      </c>
      <c r="I1620" s="251"/>
      <c r="J1620" s="247"/>
      <c r="K1620" s="247"/>
      <c r="L1620" s="252"/>
      <c r="M1620" s="253"/>
      <c r="N1620" s="254"/>
      <c r="O1620" s="254"/>
      <c r="P1620" s="254"/>
      <c r="Q1620" s="254"/>
      <c r="R1620" s="254"/>
      <c r="S1620" s="254"/>
      <c r="T1620" s="255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T1620" s="256" t="s">
        <v>272</v>
      </c>
      <c r="AU1620" s="256" t="s">
        <v>84</v>
      </c>
      <c r="AV1620" s="14" t="s">
        <v>84</v>
      </c>
      <c r="AW1620" s="14" t="s">
        <v>34</v>
      </c>
      <c r="AX1620" s="14" t="s">
        <v>75</v>
      </c>
      <c r="AY1620" s="256" t="s">
        <v>262</v>
      </c>
    </row>
    <row r="1621" s="15" customFormat="1">
      <c r="A1621" s="15"/>
      <c r="B1621" s="257"/>
      <c r="C1621" s="258"/>
      <c r="D1621" s="237" t="s">
        <v>272</v>
      </c>
      <c r="E1621" s="259" t="s">
        <v>19</v>
      </c>
      <c r="F1621" s="260" t="s">
        <v>278</v>
      </c>
      <c r="G1621" s="258"/>
      <c r="H1621" s="261">
        <v>9</v>
      </c>
      <c r="I1621" s="262"/>
      <c r="J1621" s="258"/>
      <c r="K1621" s="258"/>
      <c r="L1621" s="263"/>
      <c r="M1621" s="264"/>
      <c r="N1621" s="265"/>
      <c r="O1621" s="265"/>
      <c r="P1621" s="265"/>
      <c r="Q1621" s="265"/>
      <c r="R1621" s="265"/>
      <c r="S1621" s="265"/>
      <c r="T1621" s="266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T1621" s="267" t="s">
        <v>272</v>
      </c>
      <c r="AU1621" s="267" t="s">
        <v>84</v>
      </c>
      <c r="AV1621" s="15" t="s">
        <v>268</v>
      </c>
      <c r="AW1621" s="15" t="s">
        <v>34</v>
      </c>
      <c r="AX1621" s="15" t="s">
        <v>82</v>
      </c>
      <c r="AY1621" s="267" t="s">
        <v>262</v>
      </c>
    </row>
    <row r="1622" s="2" customFormat="1" ht="16.5" customHeight="1">
      <c r="A1622" s="40"/>
      <c r="B1622" s="41"/>
      <c r="C1622" s="268" t="s">
        <v>1568</v>
      </c>
      <c r="D1622" s="268" t="s">
        <v>315</v>
      </c>
      <c r="E1622" s="269" t="s">
        <v>1569</v>
      </c>
      <c r="F1622" s="270" t="s">
        <v>1570</v>
      </c>
      <c r="G1622" s="271" t="s">
        <v>1571</v>
      </c>
      <c r="H1622" s="272">
        <v>6</v>
      </c>
      <c r="I1622" s="273"/>
      <c r="J1622" s="274">
        <f>ROUND(I1622*H1622,2)</f>
        <v>0</v>
      </c>
      <c r="K1622" s="270" t="s">
        <v>463</v>
      </c>
      <c r="L1622" s="275"/>
      <c r="M1622" s="276" t="s">
        <v>19</v>
      </c>
      <c r="N1622" s="277" t="s">
        <v>46</v>
      </c>
      <c r="O1622" s="86"/>
      <c r="P1622" s="226">
        <f>O1622*H1622</f>
        <v>0</v>
      </c>
      <c r="Q1622" s="226">
        <v>0.00020000000000000001</v>
      </c>
      <c r="R1622" s="226">
        <f>Q1622*H1622</f>
        <v>0.0012000000000000001</v>
      </c>
      <c r="S1622" s="226">
        <v>0</v>
      </c>
      <c r="T1622" s="227">
        <f>S1622*H1622</f>
        <v>0</v>
      </c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R1622" s="228" t="s">
        <v>477</v>
      </c>
      <c r="AT1622" s="228" t="s">
        <v>315</v>
      </c>
      <c r="AU1622" s="228" t="s">
        <v>84</v>
      </c>
      <c r="AY1622" s="19" t="s">
        <v>262</v>
      </c>
      <c r="BE1622" s="229">
        <f>IF(N1622="základní",J1622,0)</f>
        <v>0</v>
      </c>
      <c r="BF1622" s="229">
        <f>IF(N1622="snížená",J1622,0)</f>
        <v>0</v>
      </c>
      <c r="BG1622" s="229">
        <f>IF(N1622="zákl. přenesená",J1622,0)</f>
        <v>0</v>
      </c>
      <c r="BH1622" s="229">
        <f>IF(N1622="sníž. přenesená",J1622,0)</f>
        <v>0</v>
      </c>
      <c r="BI1622" s="229">
        <f>IF(N1622="nulová",J1622,0)</f>
        <v>0</v>
      </c>
      <c r="BJ1622" s="19" t="s">
        <v>82</v>
      </c>
      <c r="BK1622" s="229">
        <f>ROUND(I1622*H1622,2)</f>
        <v>0</v>
      </c>
      <c r="BL1622" s="19" t="s">
        <v>367</v>
      </c>
      <c r="BM1622" s="228" t="s">
        <v>1572</v>
      </c>
    </row>
    <row r="1623" s="13" customFormat="1">
      <c r="A1623" s="13"/>
      <c r="B1623" s="235"/>
      <c r="C1623" s="236"/>
      <c r="D1623" s="237" t="s">
        <v>272</v>
      </c>
      <c r="E1623" s="238" t="s">
        <v>19</v>
      </c>
      <c r="F1623" s="239" t="s">
        <v>1353</v>
      </c>
      <c r="G1623" s="236"/>
      <c r="H1623" s="238" t="s">
        <v>19</v>
      </c>
      <c r="I1623" s="240"/>
      <c r="J1623" s="236"/>
      <c r="K1623" s="236"/>
      <c r="L1623" s="241"/>
      <c r="M1623" s="242"/>
      <c r="N1623" s="243"/>
      <c r="O1623" s="243"/>
      <c r="P1623" s="243"/>
      <c r="Q1623" s="243"/>
      <c r="R1623" s="243"/>
      <c r="S1623" s="243"/>
      <c r="T1623" s="244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T1623" s="245" t="s">
        <v>272</v>
      </c>
      <c r="AU1623" s="245" t="s">
        <v>84</v>
      </c>
      <c r="AV1623" s="13" t="s">
        <v>82</v>
      </c>
      <c r="AW1623" s="13" t="s">
        <v>34</v>
      </c>
      <c r="AX1623" s="13" t="s">
        <v>75</v>
      </c>
      <c r="AY1623" s="245" t="s">
        <v>262</v>
      </c>
    </row>
    <row r="1624" s="14" customFormat="1">
      <c r="A1624" s="14"/>
      <c r="B1624" s="246"/>
      <c r="C1624" s="247"/>
      <c r="D1624" s="237" t="s">
        <v>272</v>
      </c>
      <c r="E1624" s="248" t="s">
        <v>19</v>
      </c>
      <c r="F1624" s="249" t="s">
        <v>1554</v>
      </c>
      <c r="G1624" s="247"/>
      <c r="H1624" s="250">
        <v>1</v>
      </c>
      <c r="I1624" s="251"/>
      <c r="J1624" s="247"/>
      <c r="K1624" s="247"/>
      <c r="L1624" s="252"/>
      <c r="M1624" s="253"/>
      <c r="N1624" s="254"/>
      <c r="O1624" s="254"/>
      <c r="P1624" s="254"/>
      <c r="Q1624" s="254"/>
      <c r="R1624" s="254"/>
      <c r="S1624" s="254"/>
      <c r="T1624" s="255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T1624" s="256" t="s">
        <v>272</v>
      </c>
      <c r="AU1624" s="256" t="s">
        <v>84</v>
      </c>
      <c r="AV1624" s="14" t="s">
        <v>84</v>
      </c>
      <c r="AW1624" s="14" t="s">
        <v>34</v>
      </c>
      <c r="AX1624" s="14" t="s">
        <v>75</v>
      </c>
      <c r="AY1624" s="256" t="s">
        <v>262</v>
      </c>
    </row>
    <row r="1625" s="14" customFormat="1">
      <c r="A1625" s="14"/>
      <c r="B1625" s="246"/>
      <c r="C1625" s="247"/>
      <c r="D1625" s="237" t="s">
        <v>272</v>
      </c>
      <c r="E1625" s="248" t="s">
        <v>19</v>
      </c>
      <c r="F1625" s="249" t="s">
        <v>1555</v>
      </c>
      <c r="G1625" s="247"/>
      <c r="H1625" s="250">
        <v>1</v>
      </c>
      <c r="I1625" s="251"/>
      <c r="J1625" s="247"/>
      <c r="K1625" s="247"/>
      <c r="L1625" s="252"/>
      <c r="M1625" s="253"/>
      <c r="N1625" s="254"/>
      <c r="O1625" s="254"/>
      <c r="P1625" s="254"/>
      <c r="Q1625" s="254"/>
      <c r="R1625" s="254"/>
      <c r="S1625" s="254"/>
      <c r="T1625" s="255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T1625" s="256" t="s">
        <v>272</v>
      </c>
      <c r="AU1625" s="256" t="s">
        <v>84</v>
      </c>
      <c r="AV1625" s="14" t="s">
        <v>84</v>
      </c>
      <c r="AW1625" s="14" t="s">
        <v>34</v>
      </c>
      <c r="AX1625" s="14" t="s">
        <v>75</v>
      </c>
      <c r="AY1625" s="256" t="s">
        <v>262</v>
      </c>
    </row>
    <row r="1626" s="14" customFormat="1">
      <c r="A1626" s="14"/>
      <c r="B1626" s="246"/>
      <c r="C1626" s="247"/>
      <c r="D1626" s="237" t="s">
        <v>272</v>
      </c>
      <c r="E1626" s="248" t="s">
        <v>19</v>
      </c>
      <c r="F1626" s="249" t="s">
        <v>1560</v>
      </c>
      <c r="G1626" s="247"/>
      <c r="H1626" s="250">
        <v>4</v>
      </c>
      <c r="I1626" s="251"/>
      <c r="J1626" s="247"/>
      <c r="K1626" s="247"/>
      <c r="L1626" s="252"/>
      <c r="M1626" s="253"/>
      <c r="N1626" s="254"/>
      <c r="O1626" s="254"/>
      <c r="P1626" s="254"/>
      <c r="Q1626" s="254"/>
      <c r="R1626" s="254"/>
      <c r="S1626" s="254"/>
      <c r="T1626" s="255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T1626" s="256" t="s">
        <v>272</v>
      </c>
      <c r="AU1626" s="256" t="s">
        <v>84</v>
      </c>
      <c r="AV1626" s="14" t="s">
        <v>84</v>
      </c>
      <c r="AW1626" s="14" t="s">
        <v>34</v>
      </c>
      <c r="AX1626" s="14" t="s">
        <v>75</v>
      </c>
      <c r="AY1626" s="256" t="s">
        <v>262</v>
      </c>
    </row>
    <row r="1627" s="15" customFormat="1">
      <c r="A1627" s="15"/>
      <c r="B1627" s="257"/>
      <c r="C1627" s="258"/>
      <c r="D1627" s="237" t="s">
        <v>272</v>
      </c>
      <c r="E1627" s="259" t="s">
        <v>19</v>
      </c>
      <c r="F1627" s="260" t="s">
        <v>278</v>
      </c>
      <c r="G1627" s="258"/>
      <c r="H1627" s="261">
        <v>6</v>
      </c>
      <c r="I1627" s="262"/>
      <c r="J1627" s="258"/>
      <c r="K1627" s="258"/>
      <c r="L1627" s="263"/>
      <c r="M1627" s="264"/>
      <c r="N1627" s="265"/>
      <c r="O1627" s="265"/>
      <c r="P1627" s="265"/>
      <c r="Q1627" s="265"/>
      <c r="R1627" s="265"/>
      <c r="S1627" s="265"/>
      <c r="T1627" s="266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T1627" s="267" t="s">
        <v>272</v>
      </c>
      <c r="AU1627" s="267" t="s">
        <v>84</v>
      </c>
      <c r="AV1627" s="15" t="s">
        <v>268</v>
      </c>
      <c r="AW1627" s="15" t="s">
        <v>34</v>
      </c>
      <c r="AX1627" s="15" t="s">
        <v>82</v>
      </c>
      <c r="AY1627" s="267" t="s">
        <v>262</v>
      </c>
    </row>
    <row r="1628" s="2" customFormat="1" ht="24.15" customHeight="1">
      <c r="A1628" s="40"/>
      <c r="B1628" s="41"/>
      <c r="C1628" s="217" t="s">
        <v>1573</v>
      </c>
      <c r="D1628" s="217" t="s">
        <v>264</v>
      </c>
      <c r="E1628" s="218" t="s">
        <v>1574</v>
      </c>
      <c r="F1628" s="219" t="s">
        <v>1575</v>
      </c>
      <c r="G1628" s="220" t="s">
        <v>1079</v>
      </c>
      <c r="H1628" s="289"/>
      <c r="I1628" s="222"/>
      <c r="J1628" s="223">
        <f>ROUND(I1628*H1628,2)</f>
        <v>0</v>
      </c>
      <c r="K1628" s="219" t="s">
        <v>267</v>
      </c>
      <c r="L1628" s="46"/>
      <c r="M1628" s="224" t="s">
        <v>19</v>
      </c>
      <c r="N1628" s="225" t="s">
        <v>46</v>
      </c>
      <c r="O1628" s="86"/>
      <c r="P1628" s="226">
        <f>O1628*H1628</f>
        <v>0</v>
      </c>
      <c r="Q1628" s="226">
        <v>0</v>
      </c>
      <c r="R1628" s="226">
        <f>Q1628*H1628</f>
        <v>0</v>
      </c>
      <c r="S1628" s="226">
        <v>0</v>
      </c>
      <c r="T1628" s="227">
        <f>S1628*H1628</f>
        <v>0</v>
      </c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R1628" s="228" t="s">
        <v>367</v>
      </c>
      <c r="AT1628" s="228" t="s">
        <v>264</v>
      </c>
      <c r="AU1628" s="228" t="s">
        <v>84</v>
      </c>
      <c r="AY1628" s="19" t="s">
        <v>262</v>
      </c>
      <c r="BE1628" s="229">
        <f>IF(N1628="základní",J1628,0)</f>
        <v>0</v>
      </c>
      <c r="BF1628" s="229">
        <f>IF(N1628="snížená",J1628,0)</f>
        <v>0</v>
      </c>
      <c r="BG1628" s="229">
        <f>IF(N1628="zákl. přenesená",J1628,0)</f>
        <v>0</v>
      </c>
      <c r="BH1628" s="229">
        <f>IF(N1628="sníž. přenesená",J1628,0)</f>
        <v>0</v>
      </c>
      <c r="BI1628" s="229">
        <f>IF(N1628="nulová",J1628,0)</f>
        <v>0</v>
      </c>
      <c r="BJ1628" s="19" t="s">
        <v>82</v>
      </c>
      <c r="BK1628" s="229">
        <f>ROUND(I1628*H1628,2)</f>
        <v>0</v>
      </c>
      <c r="BL1628" s="19" t="s">
        <v>367</v>
      </c>
      <c r="BM1628" s="228" t="s">
        <v>1576</v>
      </c>
    </row>
    <row r="1629" s="2" customFormat="1">
      <c r="A1629" s="40"/>
      <c r="B1629" s="41"/>
      <c r="C1629" s="42"/>
      <c r="D1629" s="230" t="s">
        <v>270</v>
      </c>
      <c r="E1629" s="42"/>
      <c r="F1629" s="231" t="s">
        <v>1577</v>
      </c>
      <c r="G1629" s="42"/>
      <c r="H1629" s="42"/>
      <c r="I1629" s="232"/>
      <c r="J1629" s="42"/>
      <c r="K1629" s="42"/>
      <c r="L1629" s="46"/>
      <c r="M1629" s="233"/>
      <c r="N1629" s="234"/>
      <c r="O1629" s="86"/>
      <c r="P1629" s="86"/>
      <c r="Q1629" s="86"/>
      <c r="R1629" s="86"/>
      <c r="S1629" s="86"/>
      <c r="T1629" s="87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T1629" s="19" t="s">
        <v>270</v>
      </c>
      <c r="AU1629" s="19" t="s">
        <v>84</v>
      </c>
    </row>
    <row r="1630" s="12" customFormat="1" ht="22.8" customHeight="1">
      <c r="A1630" s="12"/>
      <c r="B1630" s="201"/>
      <c r="C1630" s="202"/>
      <c r="D1630" s="203" t="s">
        <v>74</v>
      </c>
      <c r="E1630" s="215" t="s">
        <v>1578</v>
      </c>
      <c r="F1630" s="215" t="s">
        <v>1579</v>
      </c>
      <c r="G1630" s="202"/>
      <c r="H1630" s="202"/>
      <c r="I1630" s="205"/>
      <c r="J1630" s="216">
        <f>BK1630</f>
        <v>0</v>
      </c>
      <c r="K1630" s="202"/>
      <c r="L1630" s="207"/>
      <c r="M1630" s="208"/>
      <c r="N1630" s="209"/>
      <c r="O1630" s="209"/>
      <c r="P1630" s="210">
        <f>SUM(P1631:P1673)</f>
        <v>0</v>
      </c>
      <c r="Q1630" s="209"/>
      <c r="R1630" s="210">
        <f>SUM(R1631:R1673)</f>
        <v>0</v>
      </c>
      <c r="S1630" s="209"/>
      <c r="T1630" s="211">
        <f>SUM(T1631:T1673)</f>
        <v>0</v>
      </c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R1630" s="212" t="s">
        <v>84</v>
      </c>
      <c r="AT1630" s="213" t="s">
        <v>74</v>
      </c>
      <c r="AU1630" s="213" t="s">
        <v>82</v>
      </c>
      <c r="AY1630" s="212" t="s">
        <v>262</v>
      </c>
      <c r="BK1630" s="214">
        <f>SUM(BK1631:BK1673)</f>
        <v>0</v>
      </c>
    </row>
    <row r="1631" s="2" customFormat="1" ht="16.5" customHeight="1">
      <c r="A1631" s="40"/>
      <c r="B1631" s="41"/>
      <c r="C1631" s="217" t="s">
        <v>1580</v>
      </c>
      <c r="D1631" s="217" t="s">
        <v>264</v>
      </c>
      <c r="E1631" s="218" t="s">
        <v>1581</v>
      </c>
      <c r="F1631" s="219" t="s">
        <v>1582</v>
      </c>
      <c r="G1631" s="220" t="s">
        <v>370</v>
      </c>
      <c r="H1631" s="221">
        <v>1</v>
      </c>
      <c r="I1631" s="222"/>
      <c r="J1631" s="223">
        <f>ROUND(I1631*H1631,2)</f>
        <v>0</v>
      </c>
      <c r="K1631" s="219" t="s">
        <v>19</v>
      </c>
      <c r="L1631" s="46"/>
      <c r="M1631" s="224" t="s">
        <v>19</v>
      </c>
      <c r="N1631" s="225" t="s">
        <v>46</v>
      </c>
      <c r="O1631" s="86"/>
      <c r="P1631" s="226">
        <f>O1631*H1631</f>
        <v>0</v>
      </c>
      <c r="Q1631" s="226">
        <v>0</v>
      </c>
      <c r="R1631" s="226">
        <f>Q1631*H1631</f>
        <v>0</v>
      </c>
      <c r="S1631" s="226">
        <v>0</v>
      </c>
      <c r="T1631" s="227">
        <f>S1631*H1631</f>
        <v>0</v>
      </c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R1631" s="228" t="s">
        <v>367</v>
      </c>
      <c r="AT1631" s="228" t="s">
        <v>264</v>
      </c>
      <c r="AU1631" s="228" t="s">
        <v>84</v>
      </c>
      <c r="AY1631" s="19" t="s">
        <v>262</v>
      </c>
      <c r="BE1631" s="229">
        <f>IF(N1631="základní",J1631,0)</f>
        <v>0</v>
      </c>
      <c r="BF1631" s="229">
        <f>IF(N1631="snížená",J1631,0)</f>
        <v>0</v>
      </c>
      <c r="BG1631" s="229">
        <f>IF(N1631="zákl. přenesená",J1631,0)</f>
        <v>0</v>
      </c>
      <c r="BH1631" s="229">
        <f>IF(N1631="sníž. přenesená",J1631,0)</f>
        <v>0</v>
      </c>
      <c r="BI1631" s="229">
        <f>IF(N1631="nulová",J1631,0)</f>
        <v>0</v>
      </c>
      <c r="BJ1631" s="19" t="s">
        <v>82</v>
      </c>
      <c r="BK1631" s="229">
        <f>ROUND(I1631*H1631,2)</f>
        <v>0</v>
      </c>
      <c r="BL1631" s="19" t="s">
        <v>367</v>
      </c>
      <c r="BM1631" s="228" t="s">
        <v>1583</v>
      </c>
    </row>
    <row r="1632" s="13" customFormat="1">
      <c r="A1632" s="13"/>
      <c r="B1632" s="235"/>
      <c r="C1632" s="236"/>
      <c r="D1632" s="237" t="s">
        <v>272</v>
      </c>
      <c r="E1632" s="238" t="s">
        <v>19</v>
      </c>
      <c r="F1632" s="239" t="s">
        <v>273</v>
      </c>
      <c r="G1632" s="236"/>
      <c r="H1632" s="238" t="s">
        <v>19</v>
      </c>
      <c r="I1632" s="240"/>
      <c r="J1632" s="236"/>
      <c r="K1632" s="236"/>
      <c r="L1632" s="241"/>
      <c r="M1632" s="242"/>
      <c r="N1632" s="243"/>
      <c r="O1632" s="243"/>
      <c r="P1632" s="243"/>
      <c r="Q1632" s="243"/>
      <c r="R1632" s="243"/>
      <c r="S1632" s="243"/>
      <c r="T1632" s="244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T1632" s="245" t="s">
        <v>272</v>
      </c>
      <c r="AU1632" s="245" t="s">
        <v>84</v>
      </c>
      <c r="AV1632" s="13" t="s">
        <v>82</v>
      </c>
      <c r="AW1632" s="13" t="s">
        <v>34</v>
      </c>
      <c r="AX1632" s="13" t="s">
        <v>75</v>
      </c>
      <c r="AY1632" s="245" t="s">
        <v>262</v>
      </c>
    </row>
    <row r="1633" s="13" customFormat="1">
      <c r="A1633" s="13"/>
      <c r="B1633" s="235"/>
      <c r="C1633" s="236"/>
      <c r="D1633" s="237" t="s">
        <v>272</v>
      </c>
      <c r="E1633" s="238" t="s">
        <v>19</v>
      </c>
      <c r="F1633" s="239" t="s">
        <v>1584</v>
      </c>
      <c r="G1633" s="236"/>
      <c r="H1633" s="238" t="s">
        <v>19</v>
      </c>
      <c r="I1633" s="240"/>
      <c r="J1633" s="236"/>
      <c r="K1633" s="236"/>
      <c r="L1633" s="241"/>
      <c r="M1633" s="242"/>
      <c r="N1633" s="243"/>
      <c r="O1633" s="243"/>
      <c r="P1633" s="243"/>
      <c r="Q1633" s="243"/>
      <c r="R1633" s="243"/>
      <c r="S1633" s="243"/>
      <c r="T1633" s="244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T1633" s="245" t="s">
        <v>272</v>
      </c>
      <c r="AU1633" s="245" t="s">
        <v>84</v>
      </c>
      <c r="AV1633" s="13" t="s">
        <v>82</v>
      </c>
      <c r="AW1633" s="13" t="s">
        <v>34</v>
      </c>
      <c r="AX1633" s="13" t="s">
        <v>75</v>
      </c>
      <c r="AY1633" s="245" t="s">
        <v>262</v>
      </c>
    </row>
    <row r="1634" s="13" customFormat="1">
      <c r="A1634" s="13"/>
      <c r="B1634" s="235"/>
      <c r="C1634" s="236"/>
      <c r="D1634" s="237" t="s">
        <v>272</v>
      </c>
      <c r="E1634" s="238" t="s">
        <v>19</v>
      </c>
      <c r="F1634" s="239" t="s">
        <v>1353</v>
      </c>
      <c r="G1634" s="236"/>
      <c r="H1634" s="238" t="s">
        <v>19</v>
      </c>
      <c r="I1634" s="240"/>
      <c r="J1634" s="236"/>
      <c r="K1634" s="236"/>
      <c r="L1634" s="241"/>
      <c r="M1634" s="242"/>
      <c r="N1634" s="243"/>
      <c r="O1634" s="243"/>
      <c r="P1634" s="243"/>
      <c r="Q1634" s="243"/>
      <c r="R1634" s="243"/>
      <c r="S1634" s="243"/>
      <c r="T1634" s="244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T1634" s="245" t="s">
        <v>272</v>
      </c>
      <c r="AU1634" s="245" t="s">
        <v>84</v>
      </c>
      <c r="AV1634" s="13" t="s">
        <v>82</v>
      </c>
      <c r="AW1634" s="13" t="s">
        <v>34</v>
      </c>
      <c r="AX1634" s="13" t="s">
        <v>75</v>
      </c>
      <c r="AY1634" s="245" t="s">
        <v>262</v>
      </c>
    </row>
    <row r="1635" s="14" customFormat="1">
      <c r="A1635" s="14"/>
      <c r="B1635" s="246"/>
      <c r="C1635" s="247"/>
      <c r="D1635" s="237" t="s">
        <v>272</v>
      </c>
      <c r="E1635" s="248" t="s">
        <v>19</v>
      </c>
      <c r="F1635" s="249" t="s">
        <v>1554</v>
      </c>
      <c r="G1635" s="247"/>
      <c r="H1635" s="250">
        <v>1</v>
      </c>
      <c r="I1635" s="251"/>
      <c r="J1635" s="247"/>
      <c r="K1635" s="247"/>
      <c r="L1635" s="252"/>
      <c r="M1635" s="253"/>
      <c r="N1635" s="254"/>
      <c r="O1635" s="254"/>
      <c r="P1635" s="254"/>
      <c r="Q1635" s="254"/>
      <c r="R1635" s="254"/>
      <c r="S1635" s="254"/>
      <c r="T1635" s="255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T1635" s="256" t="s">
        <v>272</v>
      </c>
      <c r="AU1635" s="256" t="s">
        <v>84</v>
      </c>
      <c r="AV1635" s="14" t="s">
        <v>84</v>
      </c>
      <c r="AW1635" s="14" t="s">
        <v>34</v>
      </c>
      <c r="AX1635" s="14" t="s">
        <v>75</v>
      </c>
      <c r="AY1635" s="256" t="s">
        <v>262</v>
      </c>
    </row>
    <row r="1636" s="15" customFormat="1">
      <c r="A1636" s="15"/>
      <c r="B1636" s="257"/>
      <c r="C1636" s="258"/>
      <c r="D1636" s="237" t="s">
        <v>272</v>
      </c>
      <c r="E1636" s="259" t="s">
        <v>19</v>
      </c>
      <c r="F1636" s="260" t="s">
        <v>278</v>
      </c>
      <c r="G1636" s="258"/>
      <c r="H1636" s="261">
        <v>1</v>
      </c>
      <c r="I1636" s="262"/>
      <c r="J1636" s="258"/>
      <c r="K1636" s="258"/>
      <c r="L1636" s="263"/>
      <c r="M1636" s="264"/>
      <c r="N1636" s="265"/>
      <c r="O1636" s="265"/>
      <c r="P1636" s="265"/>
      <c r="Q1636" s="265"/>
      <c r="R1636" s="265"/>
      <c r="S1636" s="265"/>
      <c r="T1636" s="266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T1636" s="267" t="s">
        <v>272</v>
      </c>
      <c r="AU1636" s="267" t="s">
        <v>84</v>
      </c>
      <c r="AV1636" s="15" t="s">
        <v>268</v>
      </c>
      <c r="AW1636" s="15" t="s">
        <v>34</v>
      </c>
      <c r="AX1636" s="15" t="s">
        <v>82</v>
      </c>
      <c r="AY1636" s="267" t="s">
        <v>262</v>
      </c>
    </row>
    <row r="1637" s="2" customFormat="1" ht="16.5" customHeight="1">
      <c r="A1637" s="40"/>
      <c r="B1637" s="41"/>
      <c r="C1637" s="217" t="s">
        <v>1585</v>
      </c>
      <c r="D1637" s="217" t="s">
        <v>264</v>
      </c>
      <c r="E1637" s="218" t="s">
        <v>1586</v>
      </c>
      <c r="F1637" s="219" t="s">
        <v>1582</v>
      </c>
      <c r="G1637" s="220" t="s">
        <v>370</v>
      </c>
      <c r="H1637" s="221">
        <v>1</v>
      </c>
      <c r="I1637" s="222"/>
      <c r="J1637" s="223">
        <f>ROUND(I1637*H1637,2)</f>
        <v>0</v>
      </c>
      <c r="K1637" s="219" t="s">
        <v>19</v>
      </c>
      <c r="L1637" s="46"/>
      <c r="M1637" s="224" t="s">
        <v>19</v>
      </c>
      <c r="N1637" s="225" t="s">
        <v>46</v>
      </c>
      <c r="O1637" s="86"/>
      <c r="P1637" s="226">
        <f>O1637*H1637</f>
        <v>0</v>
      </c>
      <c r="Q1637" s="226">
        <v>0</v>
      </c>
      <c r="R1637" s="226">
        <f>Q1637*H1637</f>
        <v>0</v>
      </c>
      <c r="S1637" s="226">
        <v>0</v>
      </c>
      <c r="T1637" s="227">
        <f>S1637*H1637</f>
        <v>0</v>
      </c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R1637" s="228" t="s">
        <v>367</v>
      </c>
      <c r="AT1637" s="228" t="s">
        <v>264</v>
      </c>
      <c r="AU1637" s="228" t="s">
        <v>84</v>
      </c>
      <c r="AY1637" s="19" t="s">
        <v>262</v>
      </c>
      <c r="BE1637" s="229">
        <f>IF(N1637="základní",J1637,0)</f>
        <v>0</v>
      </c>
      <c r="BF1637" s="229">
        <f>IF(N1637="snížená",J1637,0)</f>
        <v>0</v>
      </c>
      <c r="BG1637" s="229">
        <f>IF(N1637="zákl. přenesená",J1637,0)</f>
        <v>0</v>
      </c>
      <c r="BH1637" s="229">
        <f>IF(N1637="sníž. přenesená",J1637,0)</f>
        <v>0</v>
      </c>
      <c r="BI1637" s="229">
        <f>IF(N1637="nulová",J1637,0)</f>
        <v>0</v>
      </c>
      <c r="BJ1637" s="19" t="s">
        <v>82</v>
      </c>
      <c r="BK1637" s="229">
        <f>ROUND(I1637*H1637,2)</f>
        <v>0</v>
      </c>
      <c r="BL1637" s="19" t="s">
        <v>367</v>
      </c>
      <c r="BM1637" s="228" t="s">
        <v>1587</v>
      </c>
    </row>
    <row r="1638" s="13" customFormat="1">
      <c r="A1638" s="13"/>
      <c r="B1638" s="235"/>
      <c r="C1638" s="236"/>
      <c r="D1638" s="237" t="s">
        <v>272</v>
      </c>
      <c r="E1638" s="238" t="s">
        <v>19</v>
      </c>
      <c r="F1638" s="239" t="s">
        <v>273</v>
      </c>
      <c r="G1638" s="236"/>
      <c r="H1638" s="238" t="s">
        <v>19</v>
      </c>
      <c r="I1638" s="240"/>
      <c r="J1638" s="236"/>
      <c r="K1638" s="236"/>
      <c r="L1638" s="241"/>
      <c r="M1638" s="242"/>
      <c r="N1638" s="243"/>
      <c r="O1638" s="243"/>
      <c r="P1638" s="243"/>
      <c r="Q1638" s="243"/>
      <c r="R1638" s="243"/>
      <c r="S1638" s="243"/>
      <c r="T1638" s="244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T1638" s="245" t="s">
        <v>272</v>
      </c>
      <c r="AU1638" s="245" t="s">
        <v>84</v>
      </c>
      <c r="AV1638" s="13" t="s">
        <v>82</v>
      </c>
      <c r="AW1638" s="13" t="s">
        <v>34</v>
      </c>
      <c r="AX1638" s="13" t="s">
        <v>75</v>
      </c>
      <c r="AY1638" s="245" t="s">
        <v>262</v>
      </c>
    </row>
    <row r="1639" s="13" customFormat="1">
      <c r="A1639" s="13"/>
      <c r="B1639" s="235"/>
      <c r="C1639" s="236"/>
      <c r="D1639" s="237" t="s">
        <v>272</v>
      </c>
      <c r="E1639" s="238" t="s">
        <v>19</v>
      </c>
      <c r="F1639" s="239" t="s">
        <v>1584</v>
      </c>
      <c r="G1639" s="236"/>
      <c r="H1639" s="238" t="s">
        <v>19</v>
      </c>
      <c r="I1639" s="240"/>
      <c r="J1639" s="236"/>
      <c r="K1639" s="236"/>
      <c r="L1639" s="241"/>
      <c r="M1639" s="242"/>
      <c r="N1639" s="243"/>
      <c r="O1639" s="243"/>
      <c r="P1639" s="243"/>
      <c r="Q1639" s="243"/>
      <c r="R1639" s="243"/>
      <c r="S1639" s="243"/>
      <c r="T1639" s="244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T1639" s="245" t="s">
        <v>272</v>
      </c>
      <c r="AU1639" s="245" t="s">
        <v>84</v>
      </c>
      <c r="AV1639" s="13" t="s">
        <v>82</v>
      </c>
      <c r="AW1639" s="13" t="s">
        <v>34</v>
      </c>
      <c r="AX1639" s="13" t="s">
        <v>75</v>
      </c>
      <c r="AY1639" s="245" t="s">
        <v>262</v>
      </c>
    </row>
    <row r="1640" s="13" customFormat="1">
      <c r="A1640" s="13"/>
      <c r="B1640" s="235"/>
      <c r="C1640" s="236"/>
      <c r="D1640" s="237" t="s">
        <v>272</v>
      </c>
      <c r="E1640" s="238" t="s">
        <v>19</v>
      </c>
      <c r="F1640" s="239" t="s">
        <v>1353</v>
      </c>
      <c r="G1640" s="236"/>
      <c r="H1640" s="238" t="s">
        <v>19</v>
      </c>
      <c r="I1640" s="240"/>
      <c r="J1640" s="236"/>
      <c r="K1640" s="236"/>
      <c r="L1640" s="241"/>
      <c r="M1640" s="242"/>
      <c r="N1640" s="243"/>
      <c r="O1640" s="243"/>
      <c r="P1640" s="243"/>
      <c r="Q1640" s="243"/>
      <c r="R1640" s="243"/>
      <c r="S1640" s="243"/>
      <c r="T1640" s="244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T1640" s="245" t="s">
        <v>272</v>
      </c>
      <c r="AU1640" s="245" t="s">
        <v>84</v>
      </c>
      <c r="AV1640" s="13" t="s">
        <v>82</v>
      </c>
      <c r="AW1640" s="13" t="s">
        <v>34</v>
      </c>
      <c r="AX1640" s="13" t="s">
        <v>75</v>
      </c>
      <c r="AY1640" s="245" t="s">
        <v>262</v>
      </c>
    </row>
    <row r="1641" s="14" customFormat="1">
      <c r="A1641" s="14"/>
      <c r="B1641" s="246"/>
      <c r="C1641" s="247"/>
      <c r="D1641" s="237" t="s">
        <v>272</v>
      </c>
      <c r="E1641" s="248" t="s">
        <v>19</v>
      </c>
      <c r="F1641" s="249" t="s">
        <v>1555</v>
      </c>
      <c r="G1641" s="247"/>
      <c r="H1641" s="250">
        <v>1</v>
      </c>
      <c r="I1641" s="251"/>
      <c r="J1641" s="247"/>
      <c r="K1641" s="247"/>
      <c r="L1641" s="252"/>
      <c r="M1641" s="253"/>
      <c r="N1641" s="254"/>
      <c r="O1641" s="254"/>
      <c r="P1641" s="254"/>
      <c r="Q1641" s="254"/>
      <c r="R1641" s="254"/>
      <c r="S1641" s="254"/>
      <c r="T1641" s="255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T1641" s="256" t="s">
        <v>272</v>
      </c>
      <c r="AU1641" s="256" t="s">
        <v>84</v>
      </c>
      <c r="AV1641" s="14" t="s">
        <v>84</v>
      </c>
      <c r="AW1641" s="14" t="s">
        <v>34</v>
      </c>
      <c r="AX1641" s="14" t="s">
        <v>75</v>
      </c>
      <c r="AY1641" s="256" t="s">
        <v>262</v>
      </c>
    </row>
    <row r="1642" s="15" customFormat="1">
      <c r="A1642" s="15"/>
      <c r="B1642" s="257"/>
      <c r="C1642" s="258"/>
      <c r="D1642" s="237" t="s">
        <v>272</v>
      </c>
      <c r="E1642" s="259" t="s">
        <v>19</v>
      </c>
      <c r="F1642" s="260" t="s">
        <v>278</v>
      </c>
      <c r="G1642" s="258"/>
      <c r="H1642" s="261">
        <v>1</v>
      </c>
      <c r="I1642" s="262"/>
      <c r="J1642" s="258"/>
      <c r="K1642" s="258"/>
      <c r="L1642" s="263"/>
      <c r="M1642" s="264"/>
      <c r="N1642" s="265"/>
      <c r="O1642" s="265"/>
      <c r="P1642" s="265"/>
      <c r="Q1642" s="265"/>
      <c r="R1642" s="265"/>
      <c r="S1642" s="265"/>
      <c r="T1642" s="266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T1642" s="267" t="s">
        <v>272</v>
      </c>
      <c r="AU1642" s="267" t="s">
        <v>84</v>
      </c>
      <c r="AV1642" s="15" t="s">
        <v>268</v>
      </c>
      <c r="AW1642" s="15" t="s">
        <v>34</v>
      </c>
      <c r="AX1642" s="15" t="s">
        <v>82</v>
      </c>
      <c r="AY1642" s="267" t="s">
        <v>262</v>
      </c>
    </row>
    <row r="1643" s="2" customFormat="1" ht="21.75" customHeight="1">
      <c r="A1643" s="40"/>
      <c r="B1643" s="41"/>
      <c r="C1643" s="217" t="s">
        <v>1588</v>
      </c>
      <c r="D1643" s="217" t="s">
        <v>264</v>
      </c>
      <c r="E1643" s="218" t="s">
        <v>1589</v>
      </c>
      <c r="F1643" s="219" t="s">
        <v>1590</v>
      </c>
      <c r="G1643" s="220" t="s">
        <v>370</v>
      </c>
      <c r="H1643" s="221">
        <v>4</v>
      </c>
      <c r="I1643" s="222"/>
      <c r="J1643" s="223">
        <f>ROUND(I1643*H1643,2)</f>
        <v>0</v>
      </c>
      <c r="K1643" s="219" t="s">
        <v>19</v>
      </c>
      <c r="L1643" s="46"/>
      <c r="M1643" s="224" t="s">
        <v>19</v>
      </c>
      <c r="N1643" s="225" t="s">
        <v>46</v>
      </c>
      <c r="O1643" s="86"/>
      <c r="P1643" s="226">
        <f>O1643*H1643</f>
        <v>0</v>
      </c>
      <c r="Q1643" s="226">
        <v>0</v>
      </c>
      <c r="R1643" s="226">
        <f>Q1643*H1643</f>
        <v>0</v>
      </c>
      <c r="S1643" s="226">
        <v>0</v>
      </c>
      <c r="T1643" s="227">
        <f>S1643*H1643</f>
        <v>0</v>
      </c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R1643" s="228" t="s">
        <v>367</v>
      </c>
      <c r="AT1643" s="228" t="s">
        <v>264</v>
      </c>
      <c r="AU1643" s="228" t="s">
        <v>84</v>
      </c>
      <c r="AY1643" s="19" t="s">
        <v>262</v>
      </c>
      <c r="BE1643" s="229">
        <f>IF(N1643="základní",J1643,0)</f>
        <v>0</v>
      </c>
      <c r="BF1643" s="229">
        <f>IF(N1643="snížená",J1643,0)</f>
        <v>0</v>
      </c>
      <c r="BG1643" s="229">
        <f>IF(N1643="zákl. přenesená",J1643,0)</f>
        <v>0</v>
      </c>
      <c r="BH1643" s="229">
        <f>IF(N1643="sníž. přenesená",J1643,0)</f>
        <v>0</v>
      </c>
      <c r="BI1643" s="229">
        <f>IF(N1643="nulová",J1643,0)</f>
        <v>0</v>
      </c>
      <c r="BJ1643" s="19" t="s">
        <v>82</v>
      </c>
      <c r="BK1643" s="229">
        <f>ROUND(I1643*H1643,2)</f>
        <v>0</v>
      </c>
      <c r="BL1643" s="19" t="s">
        <v>367</v>
      </c>
      <c r="BM1643" s="228" t="s">
        <v>1591</v>
      </c>
    </row>
    <row r="1644" s="13" customFormat="1">
      <c r="A1644" s="13"/>
      <c r="B1644" s="235"/>
      <c r="C1644" s="236"/>
      <c r="D1644" s="237" t="s">
        <v>272</v>
      </c>
      <c r="E1644" s="238" t="s">
        <v>19</v>
      </c>
      <c r="F1644" s="239" t="s">
        <v>273</v>
      </c>
      <c r="G1644" s="236"/>
      <c r="H1644" s="238" t="s">
        <v>19</v>
      </c>
      <c r="I1644" s="240"/>
      <c r="J1644" s="236"/>
      <c r="K1644" s="236"/>
      <c r="L1644" s="241"/>
      <c r="M1644" s="242"/>
      <c r="N1644" s="243"/>
      <c r="O1644" s="243"/>
      <c r="P1644" s="243"/>
      <c r="Q1644" s="243"/>
      <c r="R1644" s="243"/>
      <c r="S1644" s="243"/>
      <c r="T1644" s="244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T1644" s="245" t="s">
        <v>272</v>
      </c>
      <c r="AU1644" s="245" t="s">
        <v>84</v>
      </c>
      <c r="AV1644" s="13" t="s">
        <v>82</v>
      </c>
      <c r="AW1644" s="13" t="s">
        <v>34</v>
      </c>
      <c r="AX1644" s="13" t="s">
        <v>75</v>
      </c>
      <c r="AY1644" s="245" t="s">
        <v>262</v>
      </c>
    </row>
    <row r="1645" s="13" customFormat="1">
      <c r="A1645" s="13"/>
      <c r="B1645" s="235"/>
      <c r="C1645" s="236"/>
      <c r="D1645" s="237" t="s">
        <v>272</v>
      </c>
      <c r="E1645" s="238" t="s">
        <v>19</v>
      </c>
      <c r="F1645" s="239" t="s">
        <v>1584</v>
      </c>
      <c r="G1645" s="236"/>
      <c r="H1645" s="238" t="s">
        <v>19</v>
      </c>
      <c r="I1645" s="240"/>
      <c r="J1645" s="236"/>
      <c r="K1645" s="236"/>
      <c r="L1645" s="241"/>
      <c r="M1645" s="242"/>
      <c r="N1645" s="243"/>
      <c r="O1645" s="243"/>
      <c r="P1645" s="243"/>
      <c r="Q1645" s="243"/>
      <c r="R1645" s="243"/>
      <c r="S1645" s="243"/>
      <c r="T1645" s="244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T1645" s="245" t="s">
        <v>272</v>
      </c>
      <c r="AU1645" s="245" t="s">
        <v>84</v>
      </c>
      <c r="AV1645" s="13" t="s">
        <v>82</v>
      </c>
      <c r="AW1645" s="13" t="s">
        <v>34</v>
      </c>
      <c r="AX1645" s="13" t="s">
        <v>75</v>
      </c>
      <c r="AY1645" s="245" t="s">
        <v>262</v>
      </c>
    </row>
    <row r="1646" s="13" customFormat="1">
      <c r="A1646" s="13"/>
      <c r="B1646" s="235"/>
      <c r="C1646" s="236"/>
      <c r="D1646" s="237" t="s">
        <v>272</v>
      </c>
      <c r="E1646" s="238" t="s">
        <v>19</v>
      </c>
      <c r="F1646" s="239" t="s">
        <v>1353</v>
      </c>
      <c r="G1646" s="236"/>
      <c r="H1646" s="238" t="s">
        <v>19</v>
      </c>
      <c r="I1646" s="240"/>
      <c r="J1646" s="236"/>
      <c r="K1646" s="236"/>
      <c r="L1646" s="241"/>
      <c r="M1646" s="242"/>
      <c r="N1646" s="243"/>
      <c r="O1646" s="243"/>
      <c r="P1646" s="243"/>
      <c r="Q1646" s="243"/>
      <c r="R1646" s="243"/>
      <c r="S1646" s="243"/>
      <c r="T1646" s="244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T1646" s="245" t="s">
        <v>272</v>
      </c>
      <c r="AU1646" s="245" t="s">
        <v>84</v>
      </c>
      <c r="AV1646" s="13" t="s">
        <v>82</v>
      </c>
      <c r="AW1646" s="13" t="s">
        <v>34</v>
      </c>
      <c r="AX1646" s="13" t="s">
        <v>75</v>
      </c>
      <c r="AY1646" s="245" t="s">
        <v>262</v>
      </c>
    </row>
    <row r="1647" s="14" customFormat="1">
      <c r="A1647" s="14"/>
      <c r="B1647" s="246"/>
      <c r="C1647" s="247"/>
      <c r="D1647" s="237" t="s">
        <v>272</v>
      </c>
      <c r="E1647" s="248" t="s">
        <v>19</v>
      </c>
      <c r="F1647" s="249" t="s">
        <v>1560</v>
      </c>
      <c r="G1647" s="247"/>
      <c r="H1647" s="250">
        <v>4</v>
      </c>
      <c r="I1647" s="251"/>
      <c r="J1647" s="247"/>
      <c r="K1647" s="247"/>
      <c r="L1647" s="252"/>
      <c r="M1647" s="253"/>
      <c r="N1647" s="254"/>
      <c r="O1647" s="254"/>
      <c r="P1647" s="254"/>
      <c r="Q1647" s="254"/>
      <c r="R1647" s="254"/>
      <c r="S1647" s="254"/>
      <c r="T1647" s="255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T1647" s="256" t="s">
        <v>272</v>
      </c>
      <c r="AU1647" s="256" t="s">
        <v>84</v>
      </c>
      <c r="AV1647" s="14" t="s">
        <v>84</v>
      </c>
      <c r="AW1647" s="14" t="s">
        <v>34</v>
      </c>
      <c r="AX1647" s="14" t="s">
        <v>75</v>
      </c>
      <c r="AY1647" s="256" t="s">
        <v>262</v>
      </c>
    </row>
    <row r="1648" s="15" customFormat="1">
      <c r="A1648" s="15"/>
      <c r="B1648" s="257"/>
      <c r="C1648" s="258"/>
      <c r="D1648" s="237" t="s">
        <v>272</v>
      </c>
      <c r="E1648" s="259" t="s">
        <v>19</v>
      </c>
      <c r="F1648" s="260" t="s">
        <v>278</v>
      </c>
      <c r="G1648" s="258"/>
      <c r="H1648" s="261">
        <v>4</v>
      </c>
      <c r="I1648" s="262"/>
      <c r="J1648" s="258"/>
      <c r="K1648" s="258"/>
      <c r="L1648" s="263"/>
      <c r="M1648" s="264"/>
      <c r="N1648" s="265"/>
      <c r="O1648" s="265"/>
      <c r="P1648" s="265"/>
      <c r="Q1648" s="265"/>
      <c r="R1648" s="265"/>
      <c r="S1648" s="265"/>
      <c r="T1648" s="266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T1648" s="267" t="s">
        <v>272</v>
      </c>
      <c r="AU1648" s="267" t="s">
        <v>84</v>
      </c>
      <c r="AV1648" s="15" t="s">
        <v>268</v>
      </c>
      <c r="AW1648" s="15" t="s">
        <v>34</v>
      </c>
      <c r="AX1648" s="15" t="s">
        <v>82</v>
      </c>
      <c r="AY1648" s="267" t="s">
        <v>262</v>
      </c>
    </row>
    <row r="1649" s="2" customFormat="1" ht="21.75" customHeight="1">
      <c r="A1649" s="40"/>
      <c r="B1649" s="41"/>
      <c r="C1649" s="217" t="s">
        <v>1592</v>
      </c>
      <c r="D1649" s="217" t="s">
        <v>264</v>
      </c>
      <c r="E1649" s="218" t="s">
        <v>1593</v>
      </c>
      <c r="F1649" s="219" t="s">
        <v>1594</v>
      </c>
      <c r="G1649" s="220" t="s">
        <v>370</v>
      </c>
      <c r="H1649" s="221">
        <v>2</v>
      </c>
      <c r="I1649" s="222"/>
      <c r="J1649" s="223">
        <f>ROUND(I1649*H1649,2)</f>
        <v>0</v>
      </c>
      <c r="K1649" s="219" t="s">
        <v>19</v>
      </c>
      <c r="L1649" s="46"/>
      <c r="M1649" s="224" t="s">
        <v>19</v>
      </c>
      <c r="N1649" s="225" t="s">
        <v>46</v>
      </c>
      <c r="O1649" s="86"/>
      <c r="P1649" s="226">
        <f>O1649*H1649</f>
        <v>0</v>
      </c>
      <c r="Q1649" s="226">
        <v>0</v>
      </c>
      <c r="R1649" s="226">
        <f>Q1649*H1649</f>
        <v>0</v>
      </c>
      <c r="S1649" s="226">
        <v>0</v>
      </c>
      <c r="T1649" s="227">
        <f>S1649*H1649</f>
        <v>0</v>
      </c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R1649" s="228" t="s">
        <v>367</v>
      </c>
      <c r="AT1649" s="228" t="s">
        <v>264</v>
      </c>
      <c r="AU1649" s="228" t="s">
        <v>84</v>
      </c>
      <c r="AY1649" s="19" t="s">
        <v>262</v>
      </c>
      <c r="BE1649" s="229">
        <f>IF(N1649="základní",J1649,0)</f>
        <v>0</v>
      </c>
      <c r="BF1649" s="229">
        <f>IF(N1649="snížená",J1649,0)</f>
        <v>0</v>
      </c>
      <c r="BG1649" s="229">
        <f>IF(N1649="zákl. přenesená",J1649,0)</f>
        <v>0</v>
      </c>
      <c r="BH1649" s="229">
        <f>IF(N1649="sníž. přenesená",J1649,0)</f>
        <v>0</v>
      </c>
      <c r="BI1649" s="229">
        <f>IF(N1649="nulová",J1649,0)</f>
        <v>0</v>
      </c>
      <c r="BJ1649" s="19" t="s">
        <v>82</v>
      </c>
      <c r="BK1649" s="229">
        <f>ROUND(I1649*H1649,2)</f>
        <v>0</v>
      </c>
      <c r="BL1649" s="19" t="s">
        <v>367</v>
      </c>
      <c r="BM1649" s="228" t="s">
        <v>1595</v>
      </c>
    </row>
    <row r="1650" s="13" customFormat="1">
      <c r="A1650" s="13"/>
      <c r="B1650" s="235"/>
      <c r="C1650" s="236"/>
      <c r="D1650" s="237" t="s">
        <v>272</v>
      </c>
      <c r="E1650" s="238" t="s">
        <v>19</v>
      </c>
      <c r="F1650" s="239" t="s">
        <v>273</v>
      </c>
      <c r="G1650" s="236"/>
      <c r="H1650" s="238" t="s">
        <v>19</v>
      </c>
      <c r="I1650" s="240"/>
      <c r="J1650" s="236"/>
      <c r="K1650" s="236"/>
      <c r="L1650" s="241"/>
      <c r="M1650" s="242"/>
      <c r="N1650" s="243"/>
      <c r="O1650" s="243"/>
      <c r="P1650" s="243"/>
      <c r="Q1650" s="243"/>
      <c r="R1650" s="243"/>
      <c r="S1650" s="243"/>
      <c r="T1650" s="244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T1650" s="245" t="s">
        <v>272</v>
      </c>
      <c r="AU1650" s="245" t="s">
        <v>84</v>
      </c>
      <c r="AV1650" s="13" t="s">
        <v>82</v>
      </c>
      <c r="AW1650" s="13" t="s">
        <v>34</v>
      </c>
      <c r="AX1650" s="13" t="s">
        <v>75</v>
      </c>
      <c r="AY1650" s="245" t="s">
        <v>262</v>
      </c>
    </row>
    <row r="1651" s="13" customFormat="1">
      <c r="A1651" s="13"/>
      <c r="B1651" s="235"/>
      <c r="C1651" s="236"/>
      <c r="D1651" s="237" t="s">
        <v>272</v>
      </c>
      <c r="E1651" s="238" t="s">
        <v>19</v>
      </c>
      <c r="F1651" s="239" t="s">
        <v>1584</v>
      </c>
      <c r="G1651" s="236"/>
      <c r="H1651" s="238" t="s">
        <v>19</v>
      </c>
      <c r="I1651" s="240"/>
      <c r="J1651" s="236"/>
      <c r="K1651" s="236"/>
      <c r="L1651" s="241"/>
      <c r="M1651" s="242"/>
      <c r="N1651" s="243"/>
      <c r="O1651" s="243"/>
      <c r="P1651" s="243"/>
      <c r="Q1651" s="243"/>
      <c r="R1651" s="243"/>
      <c r="S1651" s="243"/>
      <c r="T1651" s="244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T1651" s="245" t="s">
        <v>272</v>
      </c>
      <c r="AU1651" s="245" t="s">
        <v>84</v>
      </c>
      <c r="AV1651" s="13" t="s">
        <v>82</v>
      </c>
      <c r="AW1651" s="13" t="s">
        <v>34</v>
      </c>
      <c r="AX1651" s="13" t="s">
        <v>75</v>
      </c>
      <c r="AY1651" s="245" t="s">
        <v>262</v>
      </c>
    </row>
    <row r="1652" s="13" customFormat="1">
      <c r="A1652" s="13"/>
      <c r="B1652" s="235"/>
      <c r="C1652" s="236"/>
      <c r="D1652" s="237" t="s">
        <v>272</v>
      </c>
      <c r="E1652" s="238" t="s">
        <v>19</v>
      </c>
      <c r="F1652" s="239" t="s">
        <v>1353</v>
      </c>
      <c r="G1652" s="236"/>
      <c r="H1652" s="238" t="s">
        <v>19</v>
      </c>
      <c r="I1652" s="240"/>
      <c r="J1652" s="236"/>
      <c r="K1652" s="236"/>
      <c r="L1652" s="241"/>
      <c r="M1652" s="242"/>
      <c r="N1652" s="243"/>
      <c r="O1652" s="243"/>
      <c r="P1652" s="243"/>
      <c r="Q1652" s="243"/>
      <c r="R1652" s="243"/>
      <c r="S1652" s="243"/>
      <c r="T1652" s="244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T1652" s="245" t="s">
        <v>272</v>
      </c>
      <c r="AU1652" s="245" t="s">
        <v>84</v>
      </c>
      <c r="AV1652" s="13" t="s">
        <v>82</v>
      </c>
      <c r="AW1652" s="13" t="s">
        <v>34</v>
      </c>
      <c r="AX1652" s="13" t="s">
        <v>75</v>
      </c>
      <c r="AY1652" s="245" t="s">
        <v>262</v>
      </c>
    </row>
    <row r="1653" s="14" customFormat="1">
      <c r="A1653" s="14"/>
      <c r="B1653" s="246"/>
      <c r="C1653" s="247"/>
      <c r="D1653" s="237" t="s">
        <v>272</v>
      </c>
      <c r="E1653" s="248" t="s">
        <v>19</v>
      </c>
      <c r="F1653" s="249" t="s">
        <v>1596</v>
      </c>
      <c r="G1653" s="247"/>
      <c r="H1653" s="250">
        <v>2</v>
      </c>
      <c r="I1653" s="251"/>
      <c r="J1653" s="247"/>
      <c r="K1653" s="247"/>
      <c r="L1653" s="252"/>
      <c r="M1653" s="253"/>
      <c r="N1653" s="254"/>
      <c r="O1653" s="254"/>
      <c r="P1653" s="254"/>
      <c r="Q1653" s="254"/>
      <c r="R1653" s="254"/>
      <c r="S1653" s="254"/>
      <c r="T1653" s="255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T1653" s="256" t="s">
        <v>272</v>
      </c>
      <c r="AU1653" s="256" t="s">
        <v>84</v>
      </c>
      <c r="AV1653" s="14" t="s">
        <v>84</v>
      </c>
      <c r="AW1653" s="14" t="s">
        <v>34</v>
      </c>
      <c r="AX1653" s="14" t="s">
        <v>75</v>
      </c>
      <c r="AY1653" s="256" t="s">
        <v>262</v>
      </c>
    </row>
    <row r="1654" s="15" customFormat="1">
      <c r="A1654" s="15"/>
      <c r="B1654" s="257"/>
      <c r="C1654" s="258"/>
      <c r="D1654" s="237" t="s">
        <v>272</v>
      </c>
      <c r="E1654" s="259" t="s">
        <v>19</v>
      </c>
      <c r="F1654" s="260" t="s">
        <v>278</v>
      </c>
      <c r="G1654" s="258"/>
      <c r="H1654" s="261">
        <v>2</v>
      </c>
      <c r="I1654" s="262"/>
      <c r="J1654" s="258"/>
      <c r="K1654" s="258"/>
      <c r="L1654" s="263"/>
      <c r="M1654" s="264"/>
      <c r="N1654" s="265"/>
      <c r="O1654" s="265"/>
      <c r="P1654" s="265"/>
      <c r="Q1654" s="265"/>
      <c r="R1654" s="265"/>
      <c r="S1654" s="265"/>
      <c r="T1654" s="266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T1654" s="267" t="s">
        <v>272</v>
      </c>
      <c r="AU1654" s="267" t="s">
        <v>84</v>
      </c>
      <c r="AV1654" s="15" t="s">
        <v>268</v>
      </c>
      <c r="AW1654" s="15" t="s">
        <v>34</v>
      </c>
      <c r="AX1654" s="15" t="s">
        <v>82</v>
      </c>
      <c r="AY1654" s="267" t="s">
        <v>262</v>
      </c>
    </row>
    <row r="1655" s="2" customFormat="1" ht="21.75" customHeight="1">
      <c r="A1655" s="40"/>
      <c r="B1655" s="41"/>
      <c r="C1655" s="217" t="s">
        <v>1597</v>
      </c>
      <c r="D1655" s="217" t="s">
        <v>264</v>
      </c>
      <c r="E1655" s="218" t="s">
        <v>1598</v>
      </c>
      <c r="F1655" s="219" t="s">
        <v>1599</v>
      </c>
      <c r="G1655" s="220" t="s">
        <v>370</v>
      </c>
      <c r="H1655" s="221">
        <v>2</v>
      </c>
      <c r="I1655" s="222"/>
      <c r="J1655" s="223">
        <f>ROUND(I1655*H1655,2)</f>
        <v>0</v>
      </c>
      <c r="K1655" s="219" t="s">
        <v>19</v>
      </c>
      <c r="L1655" s="46"/>
      <c r="M1655" s="224" t="s">
        <v>19</v>
      </c>
      <c r="N1655" s="225" t="s">
        <v>46</v>
      </c>
      <c r="O1655" s="86"/>
      <c r="P1655" s="226">
        <f>O1655*H1655</f>
        <v>0</v>
      </c>
      <c r="Q1655" s="226">
        <v>0</v>
      </c>
      <c r="R1655" s="226">
        <f>Q1655*H1655</f>
        <v>0</v>
      </c>
      <c r="S1655" s="226">
        <v>0</v>
      </c>
      <c r="T1655" s="227">
        <f>S1655*H1655</f>
        <v>0</v>
      </c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R1655" s="228" t="s">
        <v>367</v>
      </c>
      <c r="AT1655" s="228" t="s">
        <v>264</v>
      </c>
      <c r="AU1655" s="228" t="s">
        <v>84</v>
      </c>
      <c r="AY1655" s="19" t="s">
        <v>262</v>
      </c>
      <c r="BE1655" s="229">
        <f>IF(N1655="základní",J1655,0)</f>
        <v>0</v>
      </c>
      <c r="BF1655" s="229">
        <f>IF(N1655="snížená",J1655,0)</f>
        <v>0</v>
      </c>
      <c r="BG1655" s="229">
        <f>IF(N1655="zákl. přenesená",J1655,0)</f>
        <v>0</v>
      </c>
      <c r="BH1655" s="229">
        <f>IF(N1655="sníž. přenesená",J1655,0)</f>
        <v>0</v>
      </c>
      <c r="BI1655" s="229">
        <f>IF(N1655="nulová",J1655,0)</f>
        <v>0</v>
      </c>
      <c r="BJ1655" s="19" t="s">
        <v>82</v>
      </c>
      <c r="BK1655" s="229">
        <f>ROUND(I1655*H1655,2)</f>
        <v>0</v>
      </c>
      <c r="BL1655" s="19" t="s">
        <v>367</v>
      </c>
      <c r="BM1655" s="228" t="s">
        <v>1600</v>
      </c>
    </row>
    <row r="1656" s="13" customFormat="1">
      <c r="A1656" s="13"/>
      <c r="B1656" s="235"/>
      <c r="C1656" s="236"/>
      <c r="D1656" s="237" t="s">
        <v>272</v>
      </c>
      <c r="E1656" s="238" t="s">
        <v>19</v>
      </c>
      <c r="F1656" s="239" t="s">
        <v>273</v>
      </c>
      <c r="G1656" s="236"/>
      <c r="H1656" s="238" t="s">
        <v>19</v>
      </c>
      <c r="I1656" s="240"/>
      <c r="J1656" s="236"/>
      <c r="K1656" s="236"/>
      <c r="L1656" s="241"/>
      <c r="M1656" s="242"/>
      <c r="N1656" s="243"/>
      <c r="O1656" s="243"/>
      <c r="P1656" s="243"/>
      <c r="Q1656" s="243"/>
      <c r="R1656" s="243"/>
      <c r="S1656" s="243"/>
      <c r="T1656" s="244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T1656" s="245" t="s">
        <v>272</v>
      </c>
      <c r="AU1656" s="245" t="s">
        <v>84</v>
      </c>
      <c r="AV1656" s="13" t="s">
        <v>82</v>
      </c>
      <c r="AW1656" s="13" t="s">
        <v>34</v>
      </c>
      <c r="AX1656" s="13" t="s">
        <v>75</v>
      </c>
      <c r="AY1656" s="245" t="s">
        <v>262</v>
      </c>
    </row>
    <row r="1657" s="13" customFormat="1">
      <c r="A1657" s="13"/>
      <c r="B1657" s="235"/>
      <c r="C1657" s="236"/>
      <c r="D1657" s="237" t="s">
        <v>272</v>
      </c>
      <c r="E1657" s="238" t="s">
        <v>19</v>
      </c>
      <c r="F1657" s="239" t="s">
        <v>1584</v>
      </c>
      <c r="G1657" s="236"/>
      <c r="H1657" s="238" t="s">
        <v>19</v>
      </c>
      <c r="I1657" s="240"/>
      <c r="J1657" s="236"/>
      <c r="K1657" s="236"/>
      <c r="L1657" s="241"/>
      <c r="M1657" s="242"/>
      <c r="N1657" s="243"/>
      <c r="O1657" s="243"/>
      <c r="P1657" s="243"/>
      <c r="Q1657" s="243"/>
      <c r="R1657" s="243"/>
      <c r="S1657" s="243"/>
      <c r="T1657" s="244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T1657" s="245" t="s">
        <v>272</v>
      </c>
      <c r="AU1657" s="245" t="s">
        <v>84</v>
      </c>
      <c r="AV1657" s="13" t="s">
        <v>82</v>
      </c>
      <c r="AW1657" s="13" t="s">
        <v>34</v>
      </c>
      <c r="AX1657" s="13" t="s">
        <v>75</v>
      </c>
      <c r="AY1657" s="245" t="s">
        <v>262</v>
      </c>
    </row>
    <row r="1658" s="13" customFormat="1">
      <c r="A1658" s="13"/>
      <c r="B1658" s="235"/>
      <c r="C1658" s="236"/>
      <c r="D1658" s="237" t="s">
        <v>272</v>
      </c>
      <c r="E1658" s="238" t="s">
        <v>19</v>
      </c>
      <c r="F1658" s="239" t="s">
        <v>1353</v>
      </c>
      <c r="G1658" s="236"/>
      <c r="H1658" s="238" t="s">
        <v>19</v>
      </c>
      <c r="I1658" s="240"/>
      <c r="J1658" s="236"/>
      <c r="K1658" s="236"/>
      <c r="L1658" s="241"/>
      <c r="M1658" s="242"/>
      <c r="N1658" s="243"/>
      <c r="O1658" s="243"/>
      <c r="P1658" s="243"/>
      <c r="Q1658" s="243"/>
      <c r="R1658" s="243"/>
      <c r="S1658" s="243"/>
      <c r="T1658" s="244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T1658" s="245" t="s">
        <v>272</v>
      </c>
      <c r="AU1658" s="245" t="s">
        <v>84</v>
      </c>
      <c r="AV1658" s="13" t="s">
        <v>82</v>
      </c>
      <c r="AW1658" s="13" t="s">
        <v>34</v>
      </c>
      <c r="AX1658" s="13" t="s">
        <v>75</v>
      </c>
      <c r="AY1658" s="245" t="s">
        <v>262</v>
      </c>
    </row>
    <row r="1659" s="14" customFormat="1">
      <c r="A1659" s="14"/>
      <c r="B1659" s="246"/>
      <c r="C1659" s="247"/>
      <c r="D1659" s="237" t="s">
        <v>272</v>
      </c>
      <c r="E1659" s="248" t="s">
        <v>19</v>
      </c>
      <c r="F1659" s="249" t="s">
        <v>1601</v>
      </c>
      <c r="G1659" s="247"/>
      <c r="H1659" s="250">
        <v>2</v>
      </c>
      <c r="I1659" s="251"/>
      <c r="J1659" s="247"/>
      <c r="K1659" s="247"/>
      <c r="L1659" s="252"/>
      <c r="M1659" s="253"/>
      <c r="N1659" s="254"/>
      <c r="O1659" s="254"/>
      <c r="P1659" s="254"/>
      <c r="Q1659" s="254"/>
      <c r="R1659" s="254"/>
      <c r="S1659" s="254"/>
      <c r="T1659" s="255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T1659" s="256" t="s">
        <v>272</v>
      </c>
      <c r="AU1659" s="256" t="s">
        <v>84</v>
      </c>
      <c r="AV1659" s="14" t="s">
        <v>84</v>
      </c>
      <c r="AW1659" s="14" t="s">
        <v>34</v>
      </c>
      <c r="AX1659" s="14" t="s">
        <v>75</v>
      </c>
      <c r="AY1659" s="256" t="s">
        <v>262</v>
      </c>
    </row>
    <row r="1660" s="15" customFormat="1">
      <c r="A1660" s="15"/>
      <c r="B1660" s="257"/>
      <c r="C1660" s="258"/>
      <c r="D1660" s="237" t="s">
        <v>272</v>
      </c>
      <c r="E1660" s="259" t="s">
        <v>19</v>
      </c>
      <c r="F1660" s="260" t="s">
        <v>278</v>
      </c>
      <c r="G1660" s="258"/>
      <c r="H1660" s="261">
        <v>2</v>
      </c>
      <c r="I1660" s="262"/>
      <c r="J1660" s="258"/>
      <c r="K1660" s="258"/>
      <c r="L1660" s="263"/>
      <c r="M1660" s="264"/>
      <c r="N1660" s="265"/>
      <c r="O1660" s="265"/>
      <c r="P1660" s="265"/>
      <c r="Q1660" s="265"/>
      <c r="R1660" s="265"/>
      <c r="S1660" s="265"/>
      <c r="T1660" s="266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T1660" s="267" t="s">
        <v>272</v>
      </c>
      <c r="AU1660" s="267" t="s">
        <v>84</v>
      </c>
      <c r="AV1660" s="15" t="s">
        <v>268</v>
      </c>
      <c r="AW1660" s="15" t="s">
        <v>34</v>
      </c>
      <c r="AX1660" s="15" t="s">
        <v>82</v>
      </c>
      <c r="AY1660" s="267" t="s">
        <v>262</v>
      </c>
    </row>
    <row r="1661" s="2" customFormat="1" ht="21.75" customHeight="1">
      <c r="A1661" s="40"/>
      <c r="B1661" s="41"/>
      <c r="C1661" s="217" t="s">
        <v>1602</v>
      </c>
      <c r="D1661" s="217" t="s">
        <v>264</v>
      </c>
      <c r="E1661" s="218" t="s">
        <v>1603</v>
      </c>
      <c r="F1661" s="219" t="s">
        <v>1604</v>
      </c>
      <c r="G1661" s="220" t="s">
        <v>370</v>
      </c>
      <c r="H1661" s="221">
        <v>2</v>
      </c>
      <c r="I1661" s="222"/>
      <c r="J1661" s="223">
        <f>ROUND(I1661*H1661,2)</f>
        <v>0</v>
      </c>
      <c r="K1661" s="219" t="s">
        <v>19</v>
      </c>
      <c r="L1661" s="46"/>
      <c r="M1661" s="224" t="s">
        <v>19</v>
      </c>
      <c r="N1661" s="225" t="s">
        <v>46</v>
      </c>
      <c r="O1661" s="86"/>
      <c r="P1661" s="226">
        <f>O1661*H1661</f>
        <v>0</v>
      </c>
      <c r="Q1661" s="226">
        <v>0</v>
      </c>
      <c r="R1661" s="226">
        <f>Q1661*H1661</f>
        <v>0</v>
      </c>
      <c r="S1661" s="226">
        <v>0</v>
      </c>
      <c r="T1661" s="227">
        <f>S1661*H1661</f>
        <v>0</v>
      </c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R1661" s="228" t="s">
        <v>367</v>
      </c>
      <c r="AT1661" s="228" t="s">
        <v>264</v>
      </c>
      <c r="AU1661" s="228" t="s">
        <v>84</v>
      </c>
      <c r="AY1661" s="19" t="s">
        <v>262</v>
      </c>
      <c r="BE1661" s="229">
        <f>IF(N1661="základní",J1661,0)</f>
        <v>0</v>
      </c>
      <c r="BF1661" s="229">
        <f>IF(N1661="snížená",J1661,0)</f>
        <v>0</v>
      </c>
      <c r="BG1661" s="229">
        <f>IF(N1661="zákl. přenesená",J1661,0)</f>
        <v>0</v>
      </c>
      <c r="BH1661" s="229">
        <f>IF(N1661="sníž. přenesená",J1661,0)</f>
        <v>0</v>
      </c>
      <c r="BI1661" s="229">
        <f>IF(N1661="nulová",J1661,0)</f>
        <v>0</v>
      </c>
      <c r="BJ1661" s="19" t="s">
        <v>82</v>
      </c>
      <c r="BK1661" s="229">
        <f>ROUND(I1661*H1661,2)</f>
        <v>0</v>
      </c>
      <c r="BL1661" s="19" t="s">
        <v>367</v>
      </c>
      <c r="BM1661" s="228" t="s">
        <v>1605</v>
      </c>
    </row>
    <row r="1662" s="13" customFormat="1">
      <c r="A1662" s="13"/>
      <c r="B1662" s="235"/>
      <c r="C1662" s="236"/>
      <c r="D1662" s="237" t="s">
        <v>272</v>
      </c>
      <c r="E1662" s="238" t="s">
        <v>19</v>
      </c>
      <c r="F1662" s="239" t="s">
        <v>273</v>
      </c>
      <c r="G1662" s="236"/>
      <c r="H1662" s="238" t="s">
        <v>19</v>
      </c>
      <c r="I1662" s="240"/>
      <c r="J1662" s="236"/>
      <c r="K1662" s="236"/>
      <c r="L1662" s="241"/>
      <c r="M1662" s="242"/>
      <c r="N1662" s="243"/>
      <c r="O1662" s="243"/>
      <c r="P1662" s="243"/>
      <c r="Q1662" s="243"/>
      <c r="R1662" s="243"/>
      <c r="S1662" s="243"/>
      <c r="T1662" s="244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T1662" s="245" t="s">
        <v>272</v>
      </c>
      <c r="AU1662" s="245" t="s">
        <v>84</v>
      </c>
      <c r="AV1662" s="13" t="s">
        <v>82</v>
      </c>
      <c r="AW1662" s="13" t="s">
        <v>34</v>
      </c>
      <c r="AX1662" s="13" t="s">
        <v>75</v>
      </c>
      <c r="AY1662" s="245" t="s">
        <v>262</v>
      </c>
    </row>
    <row r="1663" s="13" customFormat="1">
      <c r="A1663" s="13"/>
      <c r="B1663" s="235"/>
      <c r="C1663" s="236"/>
      <c r="D1663" s="237" t="s">
        <v>272</v>
      </c>
      <c r="E1663" s="238" t="s">
        <v>19</v>
      </c>
      <c r="F1663" s="239" t="s">
        <v>1584</v>
      </c>
      <c r="G1663" s="236"/>
      <c r="H1663" s="238" t="s">
        <v>19</v>
      </c>
      <c r="I1663" s="240"/>
      <c r="J1663" s="236"/>
      <c r="K1663" s="236"/>
      <c r="L1663" s="241"/>
      <c r="M1663" s="242"/>
      <c r="N1663" s="243"/>
      <c r="O1663" s="243"/>
      <c r="P1663" s="243"/>
      <c r="Q1663" s="243"/>
      <c r="R1663" s="243"/>
      <c r="S1663" s="243"/>
      <c r="T1663" s="244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T1663" s="245" t="s">
        <v>272</v>
      </c>
      <c r="AU1663" s="245" t="s">
        <v>84</v>
      </c>
      <c r="AV1663" s="13" t="s">
        <v>82</v>
      </c>
      <c r="AW1663" s="13" t="s">
        <v>34</v>
      </c>
      <c r="AX1663" s="13" t="s">
        <v>75</v>
      </c>
      <c r="AY1663" s="245" t="s">
        <v>262</v>
      </c>
    </row>
    <row r="1664" s="13" customFormat="1">
      <c r="A1664" s="13"/>
      <c r="B1664" s="235"/>
      <c r="C1664" s="236"/>
      <c r="D1664" s="237" t="s">
        <v>272</v>
      </c>
      <c r="E1664" s="238" t="s">
        <v>19</v>
      </c>
      <c r="F1664" s="239" t="s">
        <v>1353</v>
      </c>
      <c r="G1664" s="236"/>
      <c r="H1664" s="238" t="s">
        <v>19</v>
      </c>
      <c r="I1664" s="240"/>
      <c r="J1664" s="236"/>
      <c r="K1664" s="236"/>
      <c r="L1664" s="241"/>
      <c r="M1664" s="242"/>
      <c r="N1664" s="243"/>
      <c r="O1664" s="243"/>
      <c r="P1664" s="243"/>
      <c r="Q1664" s="243"/>
      <c r="R1664" s="243"/>
      <c r="S1664" s="243"/>
      <c r="T1664" s="244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T1664" s="245" t="s">
        <v>272</v>
      </c>
      <c r="AU1664" s="245" t="s">
        <v>84</v>
      </c>
      <c r="AV1664" s="13" t="s">
        <v>82</v>
      </c>
      <c r="AW1664" s="13" t="s">
        <v>34</v>
      </c>
      <c r="AX1664" s="13" t="s">
        <v>75</v>
      </c>
      <c r="AY1664" s="245" t="s">
        <v>262</v>
      </c>
    </row>
    <row r="1665" s="14" customFormat="1">
      <c r="A1665" s="14"/>
      <c r="B1665" s="246"/>
      <c r="C1665" s="247"/>
      <c r="D1665" s="237" t="s">
        <v>272</v>
      </c>
      <c r="E1665" s="248" t="s">
        <v>19</v>
      </c>
      <c r="F1665" s="249" t="s">
        <v>1606</v>
      </c>
      <c r="G1665" s="247"/>
      <c r="H1665" s="250">
        <v>2</v>
      </c>
      <c r="I1665" s="251"/>
      <c r="J1665" s="247"/>
      <c r="K1665" s="247"/>
      <c r="L1665" s="252"/>
      <c r="M1665" s="253"/>
      <c r="N1665" s="254"/>
      <c r="O1665" s="254"/>
      <c r="P1665" s="254"/>
      <c r="Q1665" s="254"/>
      <c r="R1665" s="254"/>
      <c r="S1665" s="254"/>
      <c r="T1665" s="255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T1665" s="256" t="s">
        <v>272</v>
      </c>
      <c r="AU1665" s="256" t="s">
        <v>84</v>
      </c>
      <c r="AV1665" s="14" t="s">
        <v>84</v>
      </c>
      <c r="AW1665" s="14" t="s">
        <v>34</v>
      </c>
      <c r="AX1665" s="14" t="s">
        <v>75</v>
      </c>
      <c r="AY1665" s="256" t="s">
        <v>262</v>
      </c>
    </row>
    <row r="1666" s="15" customFormat="1">
      <c r="A1666" s="15"/>
      <c r="B1666" s="257"/>
      <c r="C1666" s="258"/>
      <c r="D1666" s="237" t="s">
        <v>272</v>
      </c>
      <c r="E1666" s="259" t="s">
        <v>19</v>
      </c>
      <c r="F1666" s="260" t="s">
        <v>278</v>
      </c>
      <c r="G1666" s="258"/>
      <c r="H1666" s="261">
        <v>2</v>
      </c>
      <c r="I1666" s="262"/>
      <c r="J1666" s="258"/>
      <c r="K1666" s="258"/>
      <c r="L1666" s="263"/>
      <c r="M1666" s="264"/>
      <c r="N1666" s="265"/>
      <c r="O1666" s="265"/>
      <c r="P1666" s="265"/>
      <c r="Q1666" s="265"/>
      <c r="R1666" s="265"/>
      <c r="S1666" s="265"/>
      <c r="T1666" s="266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T1666" s="267" t="s">
        <v>272</v>
      </c>
      <c r="AU1666" s="267" t="s">
        <v>84</v>
      </c>
      <c r="AV1666" s="15" t="s">
        <v>268</v>
      </c>
      <c r="AW1666" s="15" t="s">
        <v>34</v>
      </c>
      <c r="AX1666" s="15" t="s">
        <v>82</v>
      </c>
      <c r="AY1666" s="267" t="s">
        <v>262</v>
      </c>
    </row>
    <row r="1667" s="2" customFormat="1" ht="21.75" customHeight="1">
      <c r="A1667" s="40"/>
      <c r="B1667" s="41"/>
      <c r="C1667" s="217" t="s">
        <v>1607</v>
      </c>
      <c r="D1667" s="217" t="s">
        <v>264</v>
      </c>
      <c r="E1667" s="218" t="s">
        <v>1608</v>
      </c>
      <c r="F1667" s="219" t="s">
        <v>1609</v>
      </c>
      <c r="G1667" s="220" t="s">
        <v>370</v>
      </c>
      <c r="H1667" s="221">
        <v>1</v>
      </c>
      <c r="I1667" s="222"/>
      <c r="J1667" s="223">
        <f>ROUND(I1667*H1667,2)</f>
        <v>0</v>
      </c>
      <c r="K1667" s="219" t="s">
        <v>19</v>
      </c>
      <c r="L1667" s="46"/>
      <c r="M1667" s="224" t="s">
        <v>19</v>
      </c>
      <c r="N1667" s="225" t="s">
        <v>46</v>
      </c>
      <c r="O1667" s="86"/>
      <c r="P1667" s="226">
        <f>O1667*H1667</f>
        <v>0</v>
      </c>
      <c r="Q1667" s="226">
        <v>0</v>
      </c>
      <c r="R1667" s="226">
        <f>Q1667*H1667</f>
        <v>0</v>
      </c>
      <c r="S1667" s="226">
        <v>0</v>
      </c>
      <c r="T1667" s="227">
        <f>S1667*H1667</f>
        <v>0</v>
      </c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R1667" s="228" t="s">
        <v>367</v>
      </c>
      <c r="AT1667" s="228" t="s">
        <v>264</v>
      </c>
      <c r="AU1667" s="228" t="s">
        <v>84</v>
      </c>
      <c r="AY1667" s="19" t="s">
        <v>262</v>
      </c>
      <c r="BE1667" s="229">
        <f>IF(N1667="základní",J1667,0)</f>
        <v>0</v>
      </c>
      <c r="BF1667" s="229">
        <f>IF(N1667="snížená",J1667,0)</f>
        <v>0</v>
      </c>
      <c r="BG1667" s="229">
        <f>IF(N1667="zákl. přenesená",J1667,0)</f>
        <v>0</v>
      </c>
      <c r="BH1667" s="229">
        <f>IF(N1667="sníž. přenesená",J1667,0)</f>
        <v>0</v>
      </c>
      <c r="BI1667" s="229">
        <f>IF(N1667="nulová",J1667,0)</f>
        <v>0</v>
      </c>
      <c r="BJ1667" s="19" t="s">
        <v>82</v>
      </c>
      <c r="BK1667" s="229">
        <f>ROUND(I1667*H1667,2)</f>
        <v>0</v>
      </c>
      <c r="BL1667" s="19" t="s">
        <v>367</v>
      </c>
      <c r="BM1667" s="228" t="s">
        <v>1610</v>
      </c>
    </row>
    <row r="1668" s="13" customFormat="1">
      <c r="A1668" s="13"/>
      <c r="B1668" s="235"/>
      <c r="C1668" s="236"/>
      <c r="D1668" s="237" t="s">
        <v>272</v>
      </c>
      <c r="E1668" s="238" t="s">
        <v>19</v>
      </c>
      <c r="F1668" s="239" t="s">
        <v>273</v>
      </c>
      <c r="G1668" s="236"/>
      <c r="H1668" s="238" t="s">
        <v>19</v>
      </c>
      <c r="I1668" s="240"/>
      <c r="J1668" s="236"/>
      <c r="K1668" s="236"/>
      <c r="L1668" s="241"/>
      <c r="M1668" s="242"/>
      <c r="N1668" s="243"/>
      <c r="O1668" s="243"/>
      <c r="P1668" s="243"/>
      <c r="Q1668" s="243"/>
      <c r="R1668" s="243"/>
      <c r="S1668" s="243"/>
      <c r="T1668" s="244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T1668" s="245" t="s">
        <v>272</v>
      </c>
      <c r="AU1668" s="245" t="s">
        <v>84</v>
      </c>
      <c r="AV1668" s="13" t="s">
        <v>82</v>
      </c>
      <c r="AW1668" s="13" t="s">
        <v>34</v>
      </c>
      <c r="AX1668" s="13" t="s">
        <v>75</v>
      </c>
      <c r="AY1668" s="245" t="s">
        <v>262</v>
      </c>
    </row>
    <row r="1669" s="13" customFormat="1">
      <c r="A1669" s="13"/>
      <c r="B1669" s="235"/>
      <c r="C1669" s="236"/>
      <c r="D1669" s="237" t="s">
        <v>272</v>
      </c>
      <c r="E1669" s="238" t="s">
        <v>19</v>
      </c>
      <c r="F1669" s="239" t="s">
        <v>1584</v>
      </c>
      <c r="G1669" s="236"/>
      <c r="H1669" s="238" t="s">
        <v>19</v>
      </c>
      <c r="I1669" s="240"/>
      <c r="J1669" s="236"/>
      <c r="K1669" s="236"/>
      <c r="L1669" s="241"/>
      <c r="M1669" s="242"/>
      <c r="N1669" s="243"/>
      <c r="O1669" s="243"/>
      <c r="P1669" s="243"/>
      <c r="Q1669" s="243"/>
      <c r="R1669" s="243"/>
      <c r="S1669" s="243"/>
      <c r="T1669" s="244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T1669" s="245" t="s">
        <v>272</v>
      </c>
      <c r="AU1669" s="245" t="s">
        <v>84</v>
      </c>
      <c r="AV1669" s="13" t="s">
        <v>82</v>
      </c>
      <c r="AW1669" s="13" t="s">
        <v>34</v>
      </c>
      <c r="AX1669" s="13" t="s">
        <v>75</v>
      </c>
      <c r="AY1669" s="245" t="s">
        <v>262</v>
      </c>
    </row>
    <row r="1670" s="13" customFormat="1">
      <c r="A1670" s="13"/>
      <c r="B1670" s="235"/>
      <c r="C1670" s="236"/>
      <c r="D1670" s="237" t="s">
        <v>272</v>
      </c>
      <c r="E1670" s="238" t="s">
        <v>19</v>
      </c>
      <c r="F1670" s="239" t="s">
        <v>1353</v>
      </c>
      <c r="G1670" s="236"/>
      <c r="H1670" s="238" t="s">
        <v>19</v>
      </c>
      <c r="I1670" s="240"/>
      <c r="J1670" s="236"/>
      <c r="K1670" s="236"/>
      <c r="L1670" s="241"/>
      <c r="M1670" s="242"/>
      <c r="N1670" s="243"/>
      <c r="O1670" s="243"/>
      <c r="P1670" s="243"/>
      <c r="Q1670" s="243"/>
      <c r="R1670" s="243"/>
      <c r="S1670" s="243"/>
      <c r="T1670" s="244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T1670" s="245" t="s">
        <v>272</v>
      </c>
      <c r="AU1670" s="245" t="s">
        <v>84</v>
      </c>
      <c r="AV1670" s="13" t="s">
        <v>82</v>
      </c>
      <c r="AW1670" s="13" t="s">
        <v>34</v>
      </c>
      <c r="AX1670" s="13" t="s">
        <v>75</v>
      </c>
      <c r="AY1670" s="245" t="s">
        <v>262</v>
      </c>
    </row>
    <row r="1671" s="14" customFormat="1">
      <c r="A1671" s="14"/>
      <c r="B1671" s="246"/>
      <c r="C1671" s="247"/>
      <c r="D1671" s="237" t="s">
        <v>272</v>
      </c>
      <c r="E1671" s="248" t="s">
        <v>19</v>
      </c>
      <c r="F1671" s="249" t="s">
        <v>1611</v>
      </c>
      <c r="G1671" s="247"/>
      <c r="H1671" s="250">
        <v>1</v>
      </c>
      <c r="I1671" s="251"/>
      <c r="J1671" s="247"/>
      <c r="K1671" s="247"/>
      <c r="L1671" s="252"/>
      <c r="M1671" s="253"/>
      <c r="N1671" s="254"/>
      <c r="O1671" s="254"/>
      <c r="P1671" s="254"/>
      <c r="Q1671" s="254"/>
      <c r="R1671" s="254"/>
      <c r="S1671" s="254"/>
      <c r="T1671" s="255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T1671" s="256" t="s">
        <v>272</v>
      </c>
      <c r="AU1671" s="256" t="s">
        <v>84</v>
      </c>
      <c r="AV1671" s="14" t="s">
        <v>84</v>
      </c>
      <c r="AW1671" s="14" t="s">
        <v>34</v>
      </c>
      <c r="AX1671" s="14" t="s">
        <v>75</v>
      </c>
      <c r="AY1671" s="256" t="s">
        <v>262</v>
      </c>
    </row>
    <row r="1672" s="15" customFormat="1">
      <c r="A1672" s="15"/>
      <c r="B1672" s="257"/>
      <c r="C1672" s="258"/>
      <c r="D1672" s="237" t="s">
        <v>272</v>
      </c>
      <c r="E1672" s="259" t="s">
        <v>19</v>
      </c>
      <c r="F1672" s="260" t="s">
        <v>278</v>
      </c>
      <c r="G1672" s="258"/>
      <c r="H1672" s="261">
        <v>1</v>
      </c>
      <c r="I1672" s="262"/>
      <c r="J1672" s="258"/>
      <c r="K1672" s="258"/>
      <c r="L1672" s="263"/>
      <c r="M1672" s="264"/>
      <c r="N1672" s="265"/>
      <c r="O1672" s="265"/>
      <c r="P1672" s="265"/>
      <c r="Q1672" s="265"/>
      <c r="R1672" s="265"/>
      <c r="S1672" s="265"/>
      <c r="T1672" s="266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T1672" s="267" t="s">
        <v>272</v>
      </c>
      <c r="AU1672" s="267" t="s">
        <v>84</v>
      </c>
      <c r="AV1672" s="15" t="s">
        <v>268</v>
      </c>
      <c r="AW1672" s="15" t="s">
        <v>34</v>
      </c>
      <c r="AX1672" s="15" t="s">
        <v>82</v>
      </c>
      <c r="AY1672" s="267" t="s">
        <v>262</v>
      </c>
    </row>
    <row r="1673" s="2" customFormat="1" ht="24.15" customHeight="1">
      <c r="A1673" s="40"/>
      <c r="B1673" s="41"/>
      <c r="C1673" s="217" t="s">
        <v>1612</v>
      </c>
      <c r="D1673" s="217" t="s">
        <v>264</v>
      </c>
      <c r="E1673" s="218" t="s">
        <v>1613</v>
      </c>
      <c r="F1673" s="219" t="s">
        <v>1614</v>
      </c>
      <c r="G1673" s="220" t="s">
        <v>1079</v>
      </c>
      <c r="H1673" s="289"/>
      <c r="I1673" s="222"/>
      <c r="J1673" s="223">
        <f>ROUND(I1673*H1673,2)</f>
        <v>0</v>
      </c>
      <c r="K1673" s="219" t="s">
        <v>19</v>
      </c>
      <c r="L1673" s="46"/>
      <c r="M1673" s="224" t="s">
        <v>19</v>
      </c>
      <c r="N1673" s="225" t="s">
        <v>46</v>
      </c>
      <c r="O1673" s="86"/>
      <c r="P1673" s="226">
        <f>O1673*H1673</f>
        <v>0</v>
      </c>
      <c r="Q1673" s="226">
        <v>0</v>
      </c>
      <c r="R1673" s="226">
        <f>Q1673*H1673</f>
        <v>0</v>
      </c>
      <c r="S1673" s="226">
        <v>0</v>
      </c>
      <c r="T1673" s="227">
        <f>S1673*H1673</f>
        <v>0</v>
      </c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R1673" s="228" t="s">
        <v>367</v>
      </c>
      <c r="AT1673" s="228" t="s">
        <v>264</v>
      </c>
      <c r="AU1673" s="228" t="s">
        <v>84</v>
      </c>
      <c r="AY1673" s="19" t="s">
        <v>262</v>
      </c>
      <c r="BE1673" s="229">
        <f>IF(N1673="základní",J1673,0)</f>
        <v>0</v>
      </c>
      <c r="BF1673" s="229">
        <f>IF(N1673="snížená",J1673,0)</f>
        <v>0</v>
      </c>
      <c r="BG1673" s="229">
        <f>IF(N1673="zákl. přenesená",J1673,0)</f>
        <v>0</v>
      </c>
      <c r="BH1673" s="229">
        <f>IF(N1673="sníž. přenesená",J1673,0)</f>
        <v>0</v>
      </c>
      <c r="BI1673" s="229">
        <f>IF(N1673="nulová",J1673,0)</f>
        <v>0</v>
      </c>
      <c r="BJ1673" s="19" t="s">
        <v>82</v>
      </c>
      <c r="BK1673" s="229">
        <f>ROUND(I1673*H1673,2)</f>
        <v>0</v>
      </c>
      <c r="BL1673" s="19" t="s">
        <v>367</v>
      </c>
      <c r="BM1673" s="228" t="s">
        <v>1615</v>
      </c>
    </row>
    <row r="1674" s="12" customFormat="1" ht="22.8" customHeight="1">
      <c r="A1674" s="12"/>
      <c r="B1674" s="201"/>
      <c r="C1674" s="202"/>
      <c r="D1674" s="203" t="s">
        <v>74</v>
      </c>
      <c r="E1674" s="215" t="s">
        <v>1616</v>
      </c>
      <c r="F1674" s="215" t="s">
        <v>1617</v>
      </c>
      <c r="G1674" s="202"/>
      <c r="H1674" s="202"/>
      <c r="I1674" s="205"/>
      <c r="J1674" s="216">
        <f>BK1674</f>
        <v>0</v>
      </c>
      <c r="K1674" s="202"/>
      <c r="L1674" s="207"/>
      <c r="M1674" s="208"/>
      <c r="N1674" s="209"/>
      <c r="O1674" s="209"/>
      <c r="P1674" s="210">
        <f>SUM(P1675:P1721)</f>
        <v>0</v>
      </c>
      <c r="Q1674" s="209"/>
      <c r="R1674" s="210">
        <f>SUM(R1675:R1721)</f>
        <v>0.0072028000000000005</v>
      </c>
      <c r="S1674" s="209"/>
      <c r="T1674" s="211">
        <f>SUM(T1675:T1721)</f>
        <v>0.50140000000000007</v>
      </c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R1674" s="212" t="s">
        <v>84</v>
      </c>
      <c r="AT1674" s="213" t="s">
        <v>74</v>
      </c>
      <c r="AU1674" s="213" t="s">
        <v>82</v>
      </c>
      <c r="AY1674" s="212" t="s">
        <v>262</v>
      </c>
      <c r="BK1674" s="214">
        <f>SUM(BK1675:BK1721)</f>
        <v>0</v>
      </c>
    </row>
    <row r="1675" s="2" customFormat="1" ht="24.15" customHeight="1">
      <c r="A1675" s="40"/>
      <c r="B1675" s="41"/>
      <c r="C1675" s="217" t="s">
        <v>1618</v>
      </c>
      <c r="D1675" s="217" t="s">
        <v>264</v>
      </c>
      <c r="E1675" s="218" t="s">
        <v>1619</v>
      </c>
      <c r="F1675" s="219" t="s">
        <v>1620</v>
      </c>
      <c r="G1675" s="220" t="s">
        <v>370</v>
      </c>
      <c r="H1675" s="221">
        <v>1</v>
      </c>
      <c r="I1675" s="222"/>
      <c r="J1675" s="223">
        <f>ROUND(I1675*H1675,2)</f>
        <v>0</v>
      </c>
      <c r="K1675" s="219" t="s">
        <v>19</v>
      </c>
      <c r="L1675" s="46"/>
      <c r="M1675" s="224" t="s">
        <v>19</v>
      </c>
      <c r="N1675" s="225" t="s">
        <v>46</v>
      </c>
      <c r="O1675" s="86"/>
      <c r="P1675" s="226">
        <f>O1675*H1675</f>
        <v>0</v>
      </c>
      <c r="Q1675" s="226">
        <v>0</v>
      </c>
      <c r="R1675" s="226">
        <f>Q1675*H1675</f>
        <v>0</v>
      </c>
      <c r="S1675" s="226">
        <v>0</v>
      </c>
      <c r="T1675" s="227">
        <f>S1675*H1675</f>
        <v>0</v>
      </c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R1675" s="228" t="s">
        <v>367</v>
      </c>
      <c r="AT1675" s="228" t="s">
        <v>264</v>
      </c>
      <c r="AU1675" s="228" t="s">
        <v>84</v>
      </c>
      <c r="AY1675" s="19" t="s">
        <v>262</v>
      </c>
      <c r="BE1675" s="229">
        <f>IF(N1675="základní",J1675,0)</f>
        <v>0</v>
      </c>
      <c r="BF1675" s="229">
        <f>IF(N1675="snížená",J1675,0)</f>
        <v>0</v>
      </c>
      <c r="BG1675" s="229">
        <f>IF(N1675="zákl. přenesená",J1675,0)</f>
        <v>0</v>
      </c>
      <c r="BH1675" s="229">
        <f>IF(N1675="sníž. přenesená",J1675,0)</f>
        <v>0</v>
      </c>
      <c r="BI1675" s="229">
        <f>IF(N1675="nulová",J1675,0)</f>
        <v>0</v>
      </c>
      <c r="BJ1675" s="19" t="s">
        <v>82</v>
      </c>
      <c r="BK1675" s="229">
        <f>ROUND(I1675*H1675,2)</f>
        <v>0</v>
      </c>
      <c r="BL1675" s="19" t="s">
        <v>367</v>
      </c>
      <c r="BM1675" s="228" t="s">
        <v>1621</v>
      </c>
    </row>
    <row r="1676" s="13" customFormat="1">
      <c r="A1676" s="13"/>
      <c r="B1676" s="235"/>
      <c r="C1676" s="236"/>
      <c r="D1676" s="237" t="s">
        <v>272</v>
      </c>
      <c r="E1676" s="238" t="s">
        <v>19</v>
      </c>
      <c r="F1676" s="239" t="s">
        <v>793</v>
      </c>
      <c r="G1676" s="236"/>
      <c r="H1676" s="238" t="s">
        <v>19</v>
      </c>
      <c r="I1676" s="240"/>
      <c r="J1676" s="236"/>
      <c r="K1676" s="236"/>
      <c r="L1676" s="241"/>
      <c r="M1676" s="242"/>
      <c r="N1676" s="243"/>
      <c r="O1676" s="243"/>
      <c r="P1676" s="243"/>
      <c r="Q1676" s="243"/>
      <c r="R1676" s="243"/>
      <c r="S1676" s="243"/>
      <c r="T1676" s="244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T1676" s="245" t="s">
        <v>272</v>
      </c>
      <c r="AU1676" s="245" t="s">
        <v>84</v>
      </c>
      <c r="AV1676" s="13" t="s">
        <v>82</v>
      </c>
      <c r="AW1676" s="13" t="s">
        <v>34</v>
      </c>
      <c r="AX1676" s="13" t="s">
        <v>75</v>
      </c>
      <c r="AY1676" s="245" t="s">
        <v>262</v>
      </c>
    </row>
    <row r="1677" s="14" customFormat="1">
      <c r="A1677" s="14"/>
      <c r="B1677" s="246"/>
      <c r="C1677" s="247"/>
      <c r="D1677" s="237" t="s">
        <v>272</v>
      </c>
      <c r="E1677" s="248" t="s">
        <v>19</v>
      </c>
      <c r="F1677" s="249" t="s">
        <v>1622</v>
      </c>
      <c r="G1677" s="247"/>
      <c r="H1677" s="250">
        <v>1</v>
      </c>
      <c r="I1677" s="251"/>
      <c r="J1677" s="247"/>
      <c r="K1677" s="247"/>
      <c r="L1677" s="252"/>
      <c r="M1677" s="253"/>
      <c r="N1677" s="254"/>
      <c r="O1677" s="254"/>
      <c r="P1677" s="254"/>
      <c r="Q1677" s="254"/>
      <c r="R1677" s="254"/>
      <c r="S1677" s="254"/>
      <c r="T1677" s="255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T1677" s="256" t="s">
        <v>272</v>
      </c>
      <c r="AU1677" s="256" t="s">
        <v>84</v>
      </c>
      <c r="AV1677" s="14" t="s">
        <v>84</v>
      </c>
      <c r="AW1677" s="14" t="s">
        <v>34</v>
      </c>
      <c r="AX1677" s="14" t="s">
        <v>75</v>
      </c>
      <c r="AY1677" s="256" t="s">
        <v>262</v>
      </c>
    </row>
    <row r="1678" s="15" customFormat="1">
      <c r="A1678" s="15"/>
      <c r="B1678" s="257"/>
      <c r="C1678" s="258"/>
      <c r="D1678" s="237" t="s">
        <v>272</v>
      </c>
      <c r="E1678" s="259" t="s">
        <v>19</v>
      </c>
      <c r="F1678" s="260" t="s">
        <v>278</v>
      </c>
      <c r="G1678" s="258"/>
      <c r="H1678" s="261">
        <v>1</v>
      </c>
      <c r="I1678" s="262"/>
      <c r="J1678" s="258"/>
      <c r="K1678" s="258"/>
      <c r="L1678" s="263"/>
      <c r="M1678" s="264"/>
      <c r="N1678" s="265"/>
      <c r="O1678" s="265"/>
      <c r="P1678" s="265"/>
      <c r="Q1678" s="265"/>
      <c r="R1678" s="265"/>
      <c r="S1678" s="265"/>
      <c r="T1678" s="266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T1678" s="267" t="s">
        <v>272</v>
      </c>
      <c r="AU1678" s="267" t="s">
        <v>84</v>
      </c>
      <c r="AV1678" s="15" t="s">
        <v>268</v>
      </c>
      <c r="AW1678" s="15" t="s">
        <v>34</v>
      </c>
      <c r="AX1678" s="15" t="s">
        <v>82</v>
      </c>
      <c r="AY1678" s="267" t="s">
        <v>262</v>
      </c>
    </row>
    <row r="1679" s="2" customFormat="1" ht="24.15" customHeight="1">
      <c r="A1679" s="40"/>
      <c r="B1679" s="41"/>
      <c r="C1679" s="217" t="s">
        <v>1623</v>
      </c>
      <c r="D1679" s="217" t="s">
        <v>264</v>
      </c>
      <c r="E1679" s="218" t="s">
        <v>1624</v>
      </c>
      <c r="F1679" s="219" t="s">
        <v>1625</v>
      </c>
      <c r="G1679" s="220" t="s">
        <v>130</v>
      </c>
      <c r="H1679" s="221">
        <v>6.4749999999999996</v>
      </c>
      <c r="I1679" s="222"/>
      <c r="J1679" s="223">
        <f>ROUND(I1679*H1679,2)</f>
        <v>0</v>
      </c>
      <c r="K1679" s="219" t="s">
        <v>19</v>
      </c>
      <c r="L1679" s="46"/>
      <c r="M1679" s="224" t="s">
        <v>19</v>
      </c>
      <c r="N1679" s="225" t="s">
        <v>46</v>
      </c>
      <c r="O1679" s="86"/>
      <c r="P1679" s="226">
        <f>O1679*H1679</f>
        <v>0</v>
      </c>
      <c r="Q1679" s="226">
        <v>6.0000000000000002E-05</v>
      </c>
      <c r="R1679" s="226">
        <f>Q1679*H1679</f>
        <v>0.00038850000000000001</v>
      </c>
      <c r="S1679" s="226">
        <v>0</v>
      </c>
      <c r="T1679" s="227">
        <f>S1679*H1679</f>
        <v>0</v>
      </c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R1679" s="228" t="s">
        <v>367</v>
      </c>
      <c r="AT1679" s="228" t="s">
        <v>264</v>
      </c>
      <c r="AU1679" s="228" t="s">
        <v>84</v>
      </c>
      <c r="AY1679" s="19" t="s">
        <v>262</v>
      </c>
      <c r="BE1679" s="229">
        <f>IF(N1679="základní",J1679,0)</f>
        <v>0</v>
      </c>
      <c r="BF1679" s="229">
        <f>IF(N1679="snížená",J1679,0)</f>
        <v>0</v>
      </c>
      <c r="BG1679" s="229">
        <f>IF(N1679="zákl. přenesená",J1679,0)</f>
        <v>0</v>
      </c>
      <c r="BH1679" s="229">
        <f>IF(N1679="sníž. přenesená",J1679,0)</f>
        <v>0</v>
      </c>
      <c r="BI1679" s="229">
        <f>IF(N1679="nulová",J1679,0)</f>
        <v>0</v>
      </c>
      <c r="BJ1679" s="19" t="s">
        <v>82</v>
      </c>
      <c r="BK1679" s="229">
        <f>ROUND(I1679*H1679,2)</f>
        <v>0</v>
      </c>
      <c r="BL1679" s="19" t="s">
        <v>367</v>
      </c>
      <c r="BM1679" s="228" t="s">
        <v>1626</v>
      </c>
    </row>
    <row r="1680" s="13" customFormat="1">
      <c r="A1680" s="13"/>
      <c r="B1680" s="235"/>
      <c r="C1680" s="236"/>
      <c r="D1680" s="237" t="s">
        <v>272</v>
      </c>
      <c r="E1680" s="238" t="s">
        <v>19</v>
      </c>
      <c r="F1680" s="239" t="s">
        <v>942</v>
      </c>
      <c r="G1680" s="236"/>
      <c r="H1680" s="238" t="s">
        <v>19</v>
      </c>
      <c r="I1680" s="240"/>
      <c r="J1680" s="236"/>
      <c r="K1680" s="236"/>
      <c r="L1680" s="241"/>
      <c r="M1680" s="242"/>
      <c r="N1680" s="243"/>
      <c r="O1680" s="243"/>
      <c r="P1680" s="243"/>
      <c r="Q1680" s="243"/>
      <c r="R1680" s="243"/>
      <c r="S1680" s="243"/>
      <c r="T1680" s="244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T1680" s="245" t="s">
        <v>272</v>
      </c>
      <c r="AU1680" s="245" t="s">
        <v>84</v>
      </c>
      <c r="AV1680" s="13" t="s">
        <v>82</v>
      </c>
      <c r="AW1680" s="13" t="s">
        <v>34</v>
      </c>
      <c r="AX1680" s="13" t="s">
        <v>75</v>
      </c>
      <c r="AY1680" s="245" t="s">
        <v>262</v>
      </c>
    </row>
    <row r="1681" s="14" customFormat="1">
      <c r="A1681" s="14"/>
      <c r="B1681" s="246"/>
      <c r="C1681" s="247"/>
      <c r="D1681" s="237" t="s">
        <v>272</v>
      </c>
      <c r="E1681" s="248" t="s">
        <v>19</v>
      </c>
      <c r="F1681" s="249" t="s">
        <v>1627</v>
      </c>
      <c r="G1681" s="247"/>
      <c r="H1681" s="250">
        <v>6.4749999999999996</v>
      </c>
      <c r="I1681" s="251"/>
      <c r="J1681" s="247"/>
      <c r="K1681" s="247"/>
      <c r="L1681" s="252"/>
      <c r="M1681" s="253"/>
      <c r="N1681" s="254"/>
      <c r="O1681" s="254"/>
      <c r="P1681" s="254"/>
      <c r="Q1681" s="254"/>
      <c r="R1681" s="254"/>
      <c r="S1681" s="254"/>
      <c r="T1681" s="255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T1681" s="256" t="s">
        <v>272</v>
      </c>
      <c r="AU1681" s="256" t="s">
        <v>84</v>
      </c>
      <c r="AV1681" s="14" t="s">
        <v>84</v>
      </c>
      <c r="AW1681" s="14" t="s">
        <v>34</v>
      </c>
      <c r="AX1681" s="14" t="s">
        <v>75</v>
      </c>
      <c r="AY1681" s="256" t="s">
        <v>262</v>
      </c>
    </row>
    <row r="1682" s="15" customFormat="1">
      <c r="A1682" s="15"/>
      <c r="B1682" s="257"/>
      <c r="C1682" s="258"/>
      <c r="D1682" s="237" t="s">
        <v>272</v>
      </c>
      <c r="E1682" s="259" t="s">
        <v>19</v>
      </c>
      <c r="F1682" s="260" t="s">
        <v>278</v>
      </c>
      <c r="G1682" s="258"/>
      <c r="H1682" s="261">
        <v>6.4749999999999996</v>
      </c>
      <c r="I1682" s="262"/>
      <c r="J1682" s="258"/>
      <c r="K1682" s="258"/>
      <c r="L1682" s="263"/>
      <c r="M1682" s="264"/>
      <c r="N1682" s="265"/>
      <c r="O1682" s="265"/>
      <c r="P1682" s="265"/>
      <c r="Q1682" s="265"/>
      <c r="R1682" s="265"/>
      <c r="S1682" s="265"/>
      <c r="T1682" s="266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T1682" s="267" t="s">
        <v>272</v>
      </c>
      <c r="AU1682" s="267" t="s">
        <v>84</v>
      </c>
      <c r="AV1682" s="15" t="s">
        <v>268</v>
      </c>
      <c r="AW1682" s="15" t="s">
        <v>34</v>
      </c>
      <c r="AX1682" s="15" t="s">
        <v>82</v>
      </c>
      <c r="AY1682" s="267" t="s">
        <v>262</v>
      </c>
    </row>
    <row r="1683" s="2" customFormat="1" ht="21.75" customHeight="1">
      <c r="A1683" s="40"/>
      <c r="B1683" s="41"/>
      <c r="C1683" s="217" t="s">
        <v>1628</v>
      </c>
      <c r="D1683" s="217" t="s">
        <v>264</v>
      </c>
      <c r="E1683" s="218" t="s">
        <v>1629</v>
      </c>
      <c r="F1683" s="219" t="s">
        <v>1630</v>
      </c>
      <c r="G1683" s="220" t="s">
        <v>130</v>
      </c>
      <c r="H1683" s="221">
        <v>6.4749999999999996</v>
      </c>
      <c r="I1683" s="222"/>
      <c r="J1683" s="223">
        <f>ROUND(I1683*H1683,2)</f>
        <v>0</v>
      </c>
      <c r="K1683" s="219" t="s">
        <v>267</v>
      </c>
      <c r="L1683" s="46"/>
      <c r="M1683" s="224" t="s">
        <v>19</v>
      </c>
      <c r="N1683" s="225" t="s">
        <v>46</v>
      </c>
      <c r="O1683" s="86"/>
      <c r="P1683" s="226">
        <f>O1683*H1683</f>
        <v>0</v>
      </c>
      <c r="Q1683" s="226">
        <v>0</v>
      </c>
      <c r="R1683" s="226">
        <f>Q1683*H1683</f>
        <v>0</v>
      </c>
      <c r="S1683" s="226">
        <v>0.016</v>
      </c>
      <c r="T1683" s="227">
        <f>S1683*H1683</f>
        <v>0.1036</v>
      </c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R1683" s="228" t="s">
        <v>367</v>
      </c>
      <c r="AT1683" s="228" t="s">
        <v>264</v>
      </c>
      <c r="AU1683" s="228" t="s">
        <v>84</v>
      </c>
      <c r="AY1683" s="19" t="s">
        <v>262</v>
      </c>
      <c r="BE1683" s="229">
        <f>IF(N1683="základní",J1683,0)</f>
        <v>0</v>
      </c>
      <c r="BF1683" s="229">
        <f>IF(N1683="snížená",J1683,0)</f>
        <v>0</v>
      </c>
      <c r="BG1683" s="229">
        <f>IF(N1683="zákl. přenesená",J1683,0)</f>
        <v>0</v>
      </c>
      <c r="BH1683" s="229">
        <f>IF(N1683="sníž. přenesená",J1683,0)</f>
        <v>0</v>
      </c>
      <c r="BI1683" s="229">
        <f>IF(N1683="nulová",J1683,0)</f>
        <v>0</v>
      </c>
      <c r="BJ1683" s="19" t="s">
        <v>82</v>
      </c>
      <c r="BK1683" s="229">
        <f>ROUND(I1683*H1683,2)</f>
        <v>0</v>
      </c>
      <c r="BL1683" s="19" t="s">
        <v>367</v>
      </c>
      <c r="BM1683" s="228" t="s">
        <v>1631</v>
      </c>
    </row>
    <row r="1684" s="2" customFormat="1">
      <c r="A1684" s="40"/>
      <c r="B1684" s="41"/>
      <c r="C1684" s="42"/>
      <c r="D1684" s="230" t="s">
        <v>270</v>
      </c>
      <c r="E1684" s="42"/>
      <c r="F1684" s="231" t="s">
        <v>1632</v>
      </c>
      <c r="G1684" s="42"/>
      <c r="H1684" s="42"/>
      <c r="I1684" s="232"/>
      <c r="J1684" s="42"/>
      <c r="K1684" s="42"/>
      <c r="L1684" s="46"/>
      <c r="M1684" s="233"/>
      <c r="N1684" s="234"/>
      <c r="O1684" s="86"/>
      <c r="P1684" s="86"/>
      <c r="Q1684" s="86"/>
      <c r="R1684" s="86"/>
      <c r="S1684" s="86"/>
      <c r="T1684" s="87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T1684" s="19" t="s">
        <v>270</v>
      </c>
      <c r="AU1684" s="19" t="s">
        <v>84</v>
      </c>
    </row>
    <row r="1685" s="13" customFormat="1">
      <c r="A1685" s="13"/>
      <c r="B1685" s="235"/>
      <c r="C1685" s="236"/>
      <c r="D1685" s="237" t="s">
        <v>272</v>
      </c>
      <c r="E1685" s="238" t="s">
        <v>19</v>
      </c>
      <c r="F1685" s="239" t="s">
        <v>942</v>
      </c>
      <c r="G1685" s="236"/>
      <c r="H1685" s="238" t="s">
        <v>19</v>
      </c>
      <c r="I1685" s="240"/>
      <c r="J1685" s="236"/>
      <c r="K1685" s="236"/>
      <c r="L1685" s="241"/>
      <c r="M1685" s="242"/>
      <c r="N1685" s="243"/>
      <c r="O1685" s="243"/>
      <c r="P1685" s="243"/>
      <c r="Q1685" s="243"/>
      <c r="R1685" s="243"/>
      <c r="S1685" s="243"/>
      <c r="T1685" s="244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T1685" s="245" t="s">
        <v>272</v>
      </c>
      <c r="AU1685" s="245" t="s">
        <v>84</v>
      </c>
      <c r="AV1685" s="13" t="s">
        <v>82</v>
      </c>
      <c r="AW1685" s="13" t="s">
        <v>34</v>
      </c>
      <c r="AX1685" s="13" t="s">
        <v>75</v>
      </c>
      <c r="AY1685" s="245" t="s">
        <v>262</v>
      </c>
    </row>
    <row r="1686" s="14" customFormat="1">
      <c r="A1686" s="14"/>
      <c r="B1686" s="246"/>
      <c r="C1686" s="247"/>
      <c r="D1686" s="237" t="s">
        <v>272</v>
      </c>
      <c r="E1686" s="248" t="s">
        <v>19</v>
      </c>
      <c r="F1686" s="249" t="s">
        <v>1627</v>
      </c>
      <c r="G1686" s="247"/>
      <c r="H1686" s="250">
        <v>6.4749999999999996</v>
      </c>
      <c r="I1686" s="251"/>
      <c r="J1686" s="247"/>
      <c r="K1686" s="247"/>
      <c r="L1686" s="252"/>
      <c r="M1686" s="253"/>
      <c r="N1686" s="254"/>
      <c r="O1686" s="254"/>
      <c r="P1686" s="254"/>
      <c r="Q1686" s="254"/>
      <c r="R1686" s="254"/>
      <c r="S1686" s="254"/>
      <c r="T1686" s="255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T1686" s="256" t="s">
        <v>272</v>
      </c>
      <c r="AU1686" s="256" t="s">
        <v>84</v>
      </c>
      <c r="AV1686" s="14" t="s">
        <v>84</v>
      </c>
      <c r="AW1686" s="14" t="s">
        <v>34</v>
      </c>
      <c r="AX1686" s="14" t="s">
        <v>75</v>
      </c>
      <c r="AY1686" s="256" t="s">
        <v>262</v>
      </c>
    </row>
    <row r="1687" s="15" customFormat="1">
      <c r="A1687" s="15"/>
      <c r="B1687" s="257"/>
      <c r="C1687" s="258"/>
      <c r="D1687" s="237" t="s">
        <v>272</v>
      </c>
      <c r="E1687" s="259" t="s">
        <v>19</v>
      </c>
      <c r="F1687" s="260" t="s">
        <v>278</v>
      </c>
      <c r="G1687" s="258"/>
      <c r="H1687" s="261">
        <v>6.4749999999999996</v>
      </c>
      <c r="I1687" s="262"/>
      <c r="J1687" s="258"/>
      <c r="K1687" s="258"/>
      <c r="L1687" s="263"/>
      <c r="M1687" s="264"/>
      <c r="N1687" s="265"/>
      <c r="O1687" s="265"/>
      <c r="P1687" s="265"/>
      <c r="Q1687" s="265"/>
      <c r="R1687" s="265"/>
      <c r="S1687" s="265"/>
      <c r="T1687" s="266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T1687" s="267" t="s">
        <v>272</v>
      </c>
      <c r="AU1687" s="267" t="s">
        <v>84</v>
      </c>
      <c r="AV1687" s="15" t="s">
        <v>268</v>
      </c>
      <c r="AW1687" s="15" t="s">
        <v>34</v>
      </c>
      <c r="AX1687" s="15" t="s">
        <v>82</v>
      </c>
      <c r="AY1687" s="267" t="s">
        <v>262</v>
      </c>
    </row>
    <row r="1688" s="2" customFormat="1" ht="16.5" customHeight="1">
      <c r="A1688" s="40"/>
      <c r="B1688" s="41"/>
      <c r="C1688" s="217" t="s">
        <v>1633</v>
      </c>
      <c r="D1688" s="217" t="s">
        <v>264</v>
      </c>
      <c r="E1688" s="218" t="s">
        <v>1634</v>
      </c>
      <c r="F1688" s="219" t="s">
        <v>1635</v>
      </c>
      <c r="G1688" s="220" t="s">
        <v>116</v>
      </c>
      <c r="H1688" s="221">
        <v>19.890000000000001</v>
      </c>
      <c r="I1688" s="222"/>
      <c r="J1688" s="223">
        <f>ROUND(I1688*H1688,2)</f>
        <v>0</v>
      </c>
      <c r="K1688" s="219" t="s">
        <v>267</v>
      </c>
      <c r="L1688" s="46"/>
      <c r="M1688" s="224" t="s">
        <v>19</v>
      </c>
      <c r="N1688" s="225" t="s">
        <v>46</v>
      </c>
      <c r="O1688" s="86"/>
      <c r="P1688" s="226">
        <f>O1688*H1688</f>
        <v>0</v>
      </c>
      <c r="Q1688" s="226">
        <v>0</v>
      </c>
      <c r="R1688" s="226">
        <f>Q1688*H1688</f>
        <v>0</v>
      </c>
      <c r="S1688" s="226">
        <v>0.02</v>
      </c>
      <c r="T1688" s="227">
        <f>S1688*H1688</f>
        <v>0.39780000000000004</v>
      </c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R1688" s="228" t="s">
        <v>367</v>
      </c>
      <c r="AT1688" s="228" t="s">
        <v>264</v>
      </c>
      <c r="AU1688" s="228" t="s">
        <v>84</v>
      </c>
      <c r="AY1688" s="19" t="s">
        <v>262</v>
      </c>
      <c r="BE1688" s="229">
        <f>IF(N1688="základní",J1688,0)</f>
        <v>0</v>
      </c>
      <c r="BF1688" s="229">
        <f>IF(N1688="snížená",J1688,0)</f>
        <v>0</v>
      </c>
      <c r="BG1688" s="229">
        <f>IF(N1688="zákl. přenesená",J1688,0)</f>
        <v>0</v>
      </c>
      <c r="BH1688" s="229">
        <f>IF(N1688="sníž. přenesená",J1688,0)</f>
        <v>0</v>
      </c>
      <c r="BI1688" s="229">
        <f>IF(N1688="nulová",J1688,0)</f>
        <v>0</v>
      </c>
      <c r="BJ1688" s="19" t="s">
        <v>82</v>
      </c>
      <c r="BK1688" s="229">
        <f>ROUND(I1688*H1688,2)</f>
        <v>0</v>
      </c>
      <c r="BL1688" s="19" t="s">
        <v>367</v>
      </c>
      <c r="BM1688" s="228" t="s">
        <v>1636</v>
      </c>
    </row>
    <row r="1689" s="2" customFormat="1">
      <c r="A1689" s="40"/>
      <c r="B1689" s="41"/>
      <c r="C1689" s="42"/>
      <c r="D1689" s="230" t="s">
        <v>270</v>
      </c>
      <c r="E1689" s="42"/>
      <c r="F1689" s="231" t="s">
        <v>1637</v>
      </c>
      <c r="G1689" s="42"/>
      <c r="H1689" s="42"/>
      <c r="I1689" s="232"/>
      <c r="J1689" s="42"/>
      <c r="K1689" s="42"/>
      <c r="L1689" s="46"/>
      <c r="M1689" s="233"/>
      <c r="N1689" s="234"/>
      <c r="O1689" s="86"/>
      <c r="P1689" s="86"/>
      <c r="Q1689" s="86"/>
      <c r="R1689" s="86"/>
      <c r="S1689" s="86"/>
      <c r="T1689" s="87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T1689" s="19" t="s">
        <v>270</v>
      </c>
      <c r="AU1689" s="19" t="s">
        <v>84</v>
      </c>
    </row>
    <row r="1690" s="13" customFormat="1">
      <c r="A1690" s="13"/>
      <c r="B1690" s="235"/>
      <c r="C1690" s="236"/>
      <c r="D1690" s="237" t="s">
        <v>272</v>
      </c>
      <c r="E1690" s="238" t="s">
        <v>19</v>
      </c>
      <c r="F1690" s="239" t="s">
        <v>942</v>
      </c>
      <c r="G1690" s="236"/>
      <c r="H1690" s="238" t="s">
        <v>19</v>
      </c>
      <c r="I1690" s="240"/>
      <c r="J1690" s="236"/>
      <c r="K1690" s="236"/>
      <c r="L1690" s="241"/>
      <c r="M1690" s="242"/>
      <c r="N1690" s="243"/>
      <c r="O1690" s="243"/>
      <c r="P1690" s="243"/>
      <c r="Q1690" s="243"/>
      <c r="R1690" s="243"/>
      <c r="S1690" s="243"/>
      <c r="T1690" s="244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T1690" s="245" t="s">
        <v>272</v>
      </c>
      <c r="AU1690" s="245" t="s">
        <v>84</v>
      </c>
      <c r="AV1690" s="13" t="s">
        <v>82</v>
      </c>
      <c r="AW1690" s="13" t="s">
        <v>34</v>
      </c>
      <c r="AX1690" s="13" t="s">
        <v>75</v>
      </c>
      <c r="AY1690" s="245" t="s">
        <v>262</v>
      </c>
    </row>
    <row r="1691" s="13" customFormat="1">
      <c r="A1691" s="13"/>
      <c r="B1691" s="235"/>
      <c r="C1691" s="236"/>
      <c r="D1691" s="237" t="s">
        <v>272</v>
      </c>
      <c r="E1691" s="238" t="s">
        <v>19</v>
      </c>
      <c r="F1691" s="239" t="s">
        <v>943</v>
      </c>
      <c r="G1691" s="236"/>
      <c r="H1691" s="238" t="s">
        <v>19</v>
      </c>
      <c r="I1691" s="240"/>
      <c r="J1691" s="236"/>
      <c r="K1691" s="236"/>
      <c r="L1691" s="241"/>
      <c r="M1691" s="242"/>
      <c r="N1691" s="243"/>
      <c r="O1691" s="243"/>
      <c r="P1691" s="243"/>
      <c r="Q1691" s="243"/>
      <c r="R1691" s="243"/>
      <c r="S1691" s="243"/>
      <c r="T1691" s="244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T1691" s="245" t="s">
        <v>272</v>
      </c>
      <c r="AU1691" s="245" t="s">
        <v>84</v>
      </c>
      <c r="AV1691" s="13" t="s">
        <v>82</v>
      </c>
      <c r="AW1691" s="13" t="s">
        <v>34</v>
      </c>
      <c r="AX1691" s="13" t="s">
        <v>75</v>
      </c>
      <c r="AY1691" s="245" t="s">
        <v>262</v>
      </c>
    </row>
    <row r="1692" s="14" customFormat="1">
      <c r="A1692" s="14"/>
      <c r="B1692" s="246"/>
      <c r="C1692" s="247"/>
      <c r="D1692" s="237" t="s">
        <v>272</v>
      </c>
      <c r="E1692" s="248" t="s">
        <v>19</v>
      </c>
      <c r="F1692" s="249" t="s">
        <v>1638</v>
      </c>
      <c r="G1692" s="247"/>
      <c r="H1692" s="250">
        <v>19.890000000000001</v>
      </c>
      <c r="I1692" s="251"/>
      <c r="J1692" s="247"/>
      <c r="K1692" s="247"/>
      <c r="L1692" s="252"/>
      <c r="M1692" s="253"/>
      <c r="N1692" s="254"/>
      <c r="O1692" s="254"/>
      <c r="P1692" s="254"/>
      <c r="Q1692" s="254"/>
      <c r="R1692" s="254"/>
      <c r="S1692" s="254"/>
      <c r="T1692" s="255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T1692" s="256" t="s">
        <v>272</v>
      </c>
      <c r="AU1692" s="256" t="s">
        <v>84</v>
      </c>
      <c r="AV1692" s="14" t="s">
        <v>84</v>
      </c>
      <c r="AW1692" s="14" t="s">
        <v>34</v>
      </c>
      <c r="AX1692" s="14" t="s">
        <v>75</v>
      </c>
      <c r="AY1692" s="256" t="s">
        <v>262</v>
      </c>
    </row>
    <row r="1693" s="15" customFormat="1">
      <c r="A1693" s="15"/>
      <c r="B1693" s="257"/>
      <c r="C1693" s="258"/>
      <c r="D1693" s="237" t="s">
        <v>272</v>
      </c>
      <c r="E1693" s="259" t="s">
        <v>19</v>
      </c>
      <c r="F1693" s="260" t="s">
        <v>278</v>
      </c>
      <c r="G1693" s="258"/>
      <c r="H1693" s="261">
        <v>19.890000000000001</v>
      </c>
      <c r="I1693" s="262"/>
      <c r="J1693" s="258"/>
      <c r="K1693" s="258"/>
      <c r="L1693" s="263"/>
      <c r="M1693" s="264"/>
      <c r="N1693" s="265"/>
      <c r="O1693" s="265"/>
      <c r="P1693" s="265"/>
      <c r="Q1693" s="265"/>
      <c r="R1693" s="265"/>
      <c r="S1693" s="265"/>
      <c r="T1693" s="266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T1693" s="267" t="s">
        <v>272</v>
      </c>
      <c r="AU1693" s="267" t="s">
        <v>84</v>
      </c>
      <c r="AV1693" s="15" t="s">
        <v>268</v>
      </c>
      <c r="AW1693" s="15" t="s">
        <v>34</v>
      </c>
      <c r="AX1693" s="15" t="s">
        <v>82</v>
      </c>
      <c r="AY1693" s="267" t="s">
        <v>262</v>
      </c>
    </row>
    <row r="1694" s="2" customFormat="1" ht="16.5" customHeight="1">
      <c r="A1694" s="40"/>
      <c r="B1694" s="41"/>
      <c r="C1694" s="217" t="s">
        <v>1639</v>
      </c>
      <c r="D1694" s="217" t="s">
        <v>264</v>
      </c>
      <c r="E1694" s="218" t="s">
        <v>1640</v>
      </c>
      <c r="F1694" s="219" t="s">
        <v>1641</v>
      </c>
      <c r="G1694" s="220" t="s">
        <v>116</v>
      </c>
      <c r="H1694" s="221">
        <v>11.43</v>
      </c>
      <c r="I1694" s="222"/>
      <c r="J1694" s="223">
        <f>ROUND(I1694*H1694,2)</f>
        <v>0</v>
      </c>
      <c r="K1694" s="219" t="s">
        <v>267</v>
      </c>
      <c r="L1694" s="46"/>
      <c r="M1694" s="224" t="s">
        <v>19</v>
      </c>
      <c r="N1694" s="225" t="s">
        <v>46</v>
      </c>
      <c r="O1694" s="86"/>
      <c r="P1694" s="226">
        <f>O1694*H1694</f>
        <v>0</v>
      </c>
      <c r="Q1694" s="226">
        <v>1.0000000000000001E-05</v>
      </c>
      <c r="R1694" s="226">
        <f>Q1694*H1694</f>
        <v>0.0001143</v>
      </c>
      <c r="S1694" s="226">
        <v>0</v>
      </c>
      <c r="T1694" s="227">
        <f>S1694*H1694</f>
        <v>0</v>
      </c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R1694" s="228" t="s">
        <v>367</v>
      </c>
      <c r="AT1694" s="228" t="s">
        <v>264</v>
      </c>
      <c r="AU1694" s="228" t="s">
        <v>84</v>
      </c>
      <c r="AY1694" s="19" t="s">
        <v>262</v>
      </c>
      <c r="BE1694" s="229">
        <f>IF(N1694="základní",J1694,0)</f>
        <v>0</v>
      </c>
      <c r="BF1694" s="229">
        <f>IF(N1694="snížená",J1694,0)</f>
        <v>0</v>
      </c>
      <c r="BG1694" s="229">
        <f>IF(N1694="zákl. přenesená",J1694,0)</f>
        <v>0</v>
      </c>
      <c r="BH1694" s="229">
        <f>IF(N1694="sníž. přenesená",J1694,0)</f>
        <v>0</v>
      </c>
      <c r="BI1694" s="229">
        <f>IF(N1694="nulová",J1694,0)</f>
        <v>0</v>
      </c>
      <c r="BJ1694" s="19" t="s">
        <v>82</v>
      </c>
      <c r="BK1694" s="229">
        <f>ROUND(I1694*H1694,2)</f>
        <v>0</v>
      </c>
      <c r="BL1694" s="19" t="s">
        <v>367</v>
      </c>
      <c r="BM1694" s="228" t="s">
        <v>1642</v>
      </c>
    </row>
    <row r="1695" s="2" customFormat="1">
      <c r="A1695" s="40"/>
      <c r="B1695" s="41"/>
      <c r="C1695" s="42"/>
      <c r="D1695" s="230" t="s">
        <v>270</v>
      </c>
      <c r="E1695" s="42"/>
      <c r="F1695" s="231" t="s">
        <v>1643</v>
      </c>
      <c r="G1695" s="42"/>
      <c r="H1695" s="42"/>
      <c r="I1695" s="232"/>
      <c r="J1695" s="42"/>
      <c r="K1695" s="42"/>
      <c r="L1695" s="46"/>
      <c r="M1695" s="233"/>
      <c r="N1695" s="234"/>
      <c r="O1695" s="86"/>
      <c r="P1695" s="86"/>
      <c r="Q1695" s="86"/>
      <c r="R1695" s="86"/>
      <c r="S1695" s="86"/>
      <c r="T1695" s="87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T1695" s="19" t="s">
        <v>270</v>
      </c>
      <c r="AU1695" s="19" t="s">
        <v>84</v>
      </c>
    </row>
    <row r="1696" s="13" customFormat="1">
      <c r="A1696" s="13"/>
      <c r="B1696" s="235"/>
      <c r="C1696" s="236"/>
      <c r="D1696" s="237" t="s">
        <v>272</v>
      </c>
      <c r="E1696" s="238" t="s">
        <v>19</v>
      </c>
      <c r="F1696" s="239" t="s">
        <v>793</v>
      </c>
      <c r="G1696" s="236"/>
      <c r="H1696" s="238" t="s">
        <v>19</v>
      </c>
      <c r="I1696" s="240"/>
      <c r="J1696" s="236"/>
      <c r="K1696" s="236"/>
      <c r="L1696" s="241"/>
      <c r="M1696" s="242"/>
      <c r="N1696" s="243"/>
      <c r="O1696" s="243"/>
      <c r="P1696" s="243"/>
      <c r="Q1696" s="243"/>
      <c r="R1696" s="243"/>
      <c r="S1696" s="243"/>
      <c r="T1696" s="244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T1696" s="245" t="s">
        <v>272</v>
      </c>
      <c r="AU1696" s="245" t="s">
        <v>84</v>
      </c>
      <c r="AV1696" s="13" t="s">
        <v>82</v>
      </c>
      <c r="AW1696" s="13" t="s">
        <v>34</v>
      </c>
      <c r="AX1696" s="13" t="s">
        <v>75</v>
      </c>
      <c r="AY1696" s="245" t="s">
        <v>262</v>
      </c>
    </row>
    <row r="1697" s="14" customFormat="1">
      <c r="A1697" s="14"/>
      <c r="B1697" s="246"/>
      <c r="C1697" s="247"/>
      <c r="D1697" s="237" t="s">
        <v>272</v>
      </c>
      <c r="E1697" s="248" t="s">
        <v>19</v>
      </c>
      <c r="F1697" s="249" t="s">
        <v>1644</v>
      </c>
      <c r="G1697" s="247"/>
      <c r="H1697" s="250">
        <v>1.53</v>
      </c>
      <c r="I1697" s="251"/>
      <c r="J1697" s="247"/>
      <c r="K1697" s="247"/>
      <c r="L1697" s="252"/>
      <c r="M1697" s="253"/>
      <c r="N1697" s="254"/>
      <c r="O1697" s="254"/>
      <c r="P1697" s="254"/>
      <c r="Q1697" s="254"/>
      <c r="R1697" s="254"/>
      <c r="S1697" s="254"/>
      <c r="T1697" s="255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T1697" s="256" t="s">
        <v>272</v>
      </c>
      <c r="AU1697" s="256" t="s">
        <v>84</v>
      </c>
      <c r="AV1697" s="14" t="s">
        <v>84</v>
      </c>
      <c r="AW1697" s="14" t="s">
        <v>34</v>
      </c>
      <c r="AX1697" s="14" t="s">
        <v>75</v>
      </c>
      <c r="AY1697" s="256" t="s">
        <v>262</v>
      </c>
    </row>
    <row r="1698" s="13" customFormat="1">
      <c r="A1698" s="13"/>
      <c r="B1698" s="235"/>
      <c r="C1698" s="236"/>
      <c r="D1698" s="237" t="s">
        <v>272</v>
      </c>
      <c r="E1698" s="238" t="s">
        <v>19</v>
      </c>
      <c r="F1698" s="239" t="s">
        <v>942</v>
      </c>
      <c r="G1698" s="236"/>
      <c r="H1698" s="238" t="s">
        <v>19</v>
      </c>
      <c r="I1698" s="240"/>
      <c r="J1698" s="236"/>
      <c r="K1698" s="236"/>
      <c r="L1698" s="241"/>
      <c r="M1698" s="242"/>
      <c r="N1698" s="243"/>
      <c r="O1698" s="243"/>
      <c r="P1698" s="243"/>
      <c r="Q1698" s="243"/>
      <c r="R1698" s="243"/>
      <c r="S1698" s="243"/>
      <c r="T1698" s="244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T1698" s="245" t="s">
        <v>272</v>
      </c>
      <c r="AU1698" s="245" t="s">
        <v>84</v>
      </c>
      <c r="AV1698" s="13" t="s">
        <v>82</v>
      </c>
      <c r="AW1698" s="13" t="s">
        <v>34</v>
      </c>
      <c r="AX1698" s="13" t="s">
        <v>75</v>
      </c>
      <c r="AY1698" s="245" t="s">
        <v>262</v>
      </c>
    </row>
    <row r="1699" s="13" customFormat="1">
      <c r="A1699" s="13"/>
      <c r="B1699" s="235"/>
      <c r="C1699" s="236"/>
      <c r="D1699" s="237" t="s">
        <v>272</v>
      </c>
      <c r="E1699" s="238" t="s">
        <v>19</v>
      </c>
      <c r="F1699" s="239" t="s">
        <v>390</v>
      </c>
      <c r="G1699" s="236"/>
      <c r="H1699" s="238" t="s">
        <v>19</v>
      </c>
      <c r="I1699" s="240"/>
      <c r="J1699" s="236"/>
      <c r="K1699" s="236"/>
      <c r="L1699" s="241"/>
      <c r="M1699" s="242"/>
      <c r="N1699" s="243"/>
      <c r="O1699" s="243"/>
      <c r="P1699" s="243"/>
      <c r="Q1699" s="243"/>
      <c r="R1699" s="243"/>
      <c r="S1699" s="243"/>
      <c r="T1699" s="244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T1699" s="245" t="s">
        <v>272</v>
      </c>
      <c r="AU1699" s="245" t="s">
        <v>84</v>
      </c>
      <c r="AV1699" s="13" t="s">
        <v>82</v>
      </c>
      <c r="AW1699" s="13" t="s">
        <v>34</v>
      </c>
      <c r="AX1699" s="13" t="s">
        <v>75</v>
      </c>
      <c r="AY1699" s="245" t="s">
        <v>262</v>
      </c>
    </row>
    <row r="1700" s="14" customFormat="1">
      <c r="A1700" s="14"/>
      <c r="B1700" s="246"/>
      <c r="C1700" s="247"/>
      <c r="D1700" s="237" t="s">
        <v>272</v>
      </c>
      <c r="E1700" s="248" t="s">
        <v>19</v>
      </c>
      <c r="F1700" s="249" t="s">
        <v>1645</v>
      </c>
      <c r="G1700" s="247"/>
      <c r="H1700" s="250">
        <v>9.9000000000000004</v>
      </c>
      <c r="I1700" s="251"/>
      <c r="J1700" s="247"/>
      <c r="K1700" s="247"/>
      <c r="L1700" s="252"/>
      <c r="M1700" s="253"/>
      <c r="N1700" s="254"/>
      <c r="O1700" s="254"/>
      <c r="P1700" s="254"/>
      <c r="Q1700" s="254"/>
      <c r="R1700" s="254"/>
      <c r="S1700" s="254"/>
      <c r="T1700" s="255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T1700" s="256" t="s">
        <v>272</v>
      </c>
      <c r="AU1700" s="256" t="s">
        <v>84</v>
      </c>
      <c r="AV1700" s="14" t="s">
        <v>84</v>
      </c>
      <c r="AW1700" s="14" t="s">
        <v>34</v>
      </c>
      <c r="AX1700" s="14" t="s">
        <v>75</v>
      </c>
      <c r="AY1700" s="256" t="s">
        <v>262</v>
      </c>
    </row>
    <row r="1701" s="15" customFormat="1">
      <c r="A1701" s="15"/>
      <c r="B1701" s="257"/>
      <c r="C1701" s="258"/>
      <c r="D1701" s="237" t="s">
        <v>272</v>
      </c>
      <c r="E1701" s="259" t="s">
        <v>19</v>
      </c>
      <c r="F1701" s="260" t="s">
        <v>278</v>
      </c>
      <c r="G1701" s="258"/>
      <c r="H1701" s="261">
        <v>11.43</v>
      </c>
      <c r="I1701" s="262"/>
      <c r="J1701" s="258"/>
      <c r="K1701" s="258"/>
      <c r="L1701" s="263"/>
      <c r="M1701" s="264"/>
      <c r="N1701" s="265"/>
      <c r="O1701" s="265"/>
      <c r="P1701" s="265"/>
      <c r="Q1701" s="265"/>
      <c r="R1701" s="265"/>
      <c r="S1701" s="265"/>
      <c r="T1701" s="266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T1701" s="267" t="s">
        <v>272</v>
      </c>
      <c r="AU1701" s="267" t="s">
        <v>84</v>
      </c>
      <c r="AV1701" s="15" t="s">
        <v>268</v>
      </c>
      <c r="AW1701" s="15" t="s">
        <v>34</v>
      </c>
      <c r="AX1701" s="15" t="s">
        <v>82</v>
      </c>
      <c r="AY1701" s="267" t="s">
        <v>262</v>
      </c>
    </row>
    <row r="1702" s="2" customFormat="1" ht="16.5" customHeight="1">
      <c r="A1702" s="40"/>
      <c r="B1702" s="41"/>
      <c r="C1702" s="268" t="s">
        <v>1646</v>
      </c>
      <c r="D1702" s="268" t="s">
        <v>315</v>
      </c>
      <c r="E1702" s="269" t="s">
        <v>1647</v>
      </c>
      <c r="F1702" s="270" t="s">
        <v>1648</v>
      </c>
      <c r="G1702" s="271" t="s">
        <v>116</v>
      </c>
      <c r="H1702" s="272">
        <v>1.53</v>
      </c>
      <c r="I1702" s="273"/>
      <c r="J1702" s="274">
        <f>ROUND(I1702*H1702,2)</f>
        <v>0</v>
      </c>
      <c r="K1702" s="270" t="s">
        <v>19</v>
      </c>
      <c r="L1702" s="275"/>
      <c r="M1702" s="276" t="s">
        <v>19</v>
      </c>
      <c r="N1702" s="277" t="s">
        <v>46</v>
      </c>
      <c r="O1702" s="86"/>
      <c r="P1702" s="226">
        <f>O1702*H1702</f>
        <v>0</v>
      </c>
      <c r="Q1702" s="226">
        <v>0</v>
      </c>
      <c r="R1702" s="226">
        <f>Q1702*H1702</f>
        <v>0</v>
      </c>
      <c r="S1702" s="226">
        <v>0</v>
      </c>
      <c r="T1702" s="227">
        <f>S1702*H1702</f>
        <v>0</v>
      </c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R1702" s="228" t="s">
        <v>477</v>
      </c>
      <c r="AT1702" s="228" t="s">
        <v>315</v>
      </c>
      <c r="AU1702" s="228" t="s">
        <v>84</v>
      </c>
      <c r="AY1702" s="19" t="s">
        <v>262</v>
      </c>
      <c r="BE1702" s="229">
        <f>IF(N1702="základní",J1702,0)</f>
        <v>0</v>
      </c>
      <c r="BF1702" s="229">
        <f>IF(N1702="snížená",J1702,0)</f>
        <v>0</v>
      </c>
      <c r="BG1702" s="229">
        <f>IF(N1702="zákl. přenesená",J1702,0)</f>
        <v>0</v>
      </c>
      <c r="BH1702" s="229">
        <f>IF(N1702="sníž. přenesená",J1702,0)</f>
        <v>0</v>
      </c>
      <c r="BI1702" s="229">
        <f>IF(N1702="nulová",J1702,0)</f>
        <v>0</v>
      </c>
      <c r="BJ1702" s="19" t="s">
        <v>82</v>
      </c>
      <c r="BK1702" s="229">
        <f>ROUND(I1702*H1702,2)</f>
        <v>0</v>
      </c>
      <c r="BL1702" s="19" t="s">
        <v>367</v>
      </c>
      <c r="BM1702" s="228" t="s">
        <v>1649</v>
      </c>
    </row>
    <row r="1703" s="13" customFormat="1">
      <c r="A1703" s="13"/>
      <c r="B1703" s="235"/>
      <c r="C1703" s="236"/>
      <c r="D1703" s="237" t="s">
        <v>272</v>
      </c>
      <c r="E1703" s="238" t="s">
        <v>19</v>
      </c>
      <c r="F1703" s="239" t="s">
        <v>793</v>
      </c>
      <c r="G1703" s="236"/>
      <c r="H1703" s="238" t="s">
        <v>19</v>
      </c>
      <c r="I1703" s="240"/>
      <c r="J1703" s="236"/>
      <c r="K1703" s="236"/>
      <c r="L1703" s="241"/>
      <c r="M1703" s="242"/>
      <c r="N1703" s="243"/>
      <c r="O1703" s="243"/>
      <c r="P1703" s="243"/>
      <c r="Q1703" s="243"/>
      <c r="R1703" s="243"/>
      <c r="S1703" s="243"/>
      <c r="T1703" s="244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T1703" s="245" t="s">
        <v>272</v>
      </c>
      <c r="AU1703" s="245" t="s">
        <v>84</v>
      </c>
      <c r="AV1703" s="13" t="s">
        <v>82</v>
      </c>
      <c r="AW1703" s="13" t="s">
        <v>34</v>
      </c>
      <c r="AX1703" s="13" t="s">
        <v>75</v>
      </c>
      <c r="AY1703" s="245" t="s">
        <v>262</v>
      </c>
    </row>
    <row r="1704" s="14" customFormat="1">
      <c r="A1704" s="14"/>
      <c r="B1704" s="246"/>
      <c r="C1704" s="247"/>
      <c r="D1704" s="237" t="s">
        <v>272</v>
      </c>
      <c r="E1704" s="248" t="s">
        <v>19</v>
      </c>
      <c r="F1704" s="249" t="s">
        <v>1644</v>
      </c>
      <c r="G1704" s="247"/>
      <c r="H1704" s="250">
        <v>1.53</v>
      </c>
      <c r="I1704" s="251"/>
      <c r="J1704" s="247"/>
      <c r="K1704" s="247"/>
      <c r="L1704" s="252"/>
      <c r="M1704" s="253"/>
      <c r="N1704" s="254"/>
      <c r="O1704" s="254"/>
      <c r="P1704" s="254"/>
      <c r="Q1704" s="254"/>
      <c r="R1704" s="254"/>
      <c r="S1704" s="254"/>
      <c r="T1704" s="255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T1704" s="256" t="s">
        <v>272</v>
      </c>
      <c r="AU1704" s="256" t="s">
        <v>84</v>
      </c>
      <c r="AV1704" s="14" t="s">
        <v>84</v>
      </c>
      <c r="AW1704" s="14" t="s">
        <v>34</v>
      </c>
      <c r="AX1704" s="14" t="s">
        <v>75</v>
      </c>
      <c r="AY1704" s="256" t="s">
        <v>262</v>
      </c>
    </row>
    <row r="1705" s="15" customFormat="1">
      <c r="A1705" s="15"/>
      <c r="B1705" s="257"/>
      <c r="C1705" s="258"/>
      <c r="D1705" s="237" t="s">
        <v>272</v>
      </c>
      <c r="E1705" s="259" t="s">
        <v>19</v>
      </c>
      <c r="F1705" s="260" t="s">
        <v>278</v>
      </c>
      <c r="G1705" s="258"/>
      <c r="H1705" s="261">
        <v>1.53</v>
      </c>
      <c r="I1705" s="262"/>
      <c r="J1705" s="258"/>
      <c r="K1705" s="258"/>
      <c r="L1705" s="263"/>
      <c r="M1705" s="264"/>
      <c r="N1705" s="265"/>
      <c r="O1705" s="265"/>
      <c r="P1705" s="265"/>
      <c r="Q1705" s="265"/>
      <c r="R1705" s="265"/>
      <c r="S1705" s="265"/>
      <c r="T1705" s="266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T1705" s="267" t="s">
        <v>272</v>
      </c>
      <c r="AU1705" s="267" t="s">
        <v>84</v>
      </c>
      <c r="AV1705" s="15" t="s">
        <v>268</v>
      </c>
      <c r="AW1705" s="15" t="s">
        <v>34</v>
      </c>
      <c r="AX1705" s="15" t="s">
        <v>82</v>
      </c>
      <c r="AY1705" s="267" t="s">
        <v>262</v>
      </c>
    </row>
    <row r="1706" s="2" customFormat="1" ht="24.15" customHeight="1">
      <c r="A1706" s="40"/>
      <c r="B1706" s="41"/>
      <c r="C1706" s="217" t="s">
        <v>1650</v>
      </c>
      <c r="D1706" s="217" t="s">
        <v>264</v>
      </c>
      <c r="E1706" s="218" t="s">
        <v>1651</v>
      </c>
      <c r="F1706" s="219" t="s">
        <v>1652</v>
      </c>
      <c r="G1706" s="220" t="s">
        <v>370</v>
      </c>
      <c r="H1706" s="221">
        <v>1</v>
      </c>
      <c r="I1706" s="222"/>
      <c r="J1706" s="223">
        <f>ROUND(I1706*H1706,2)</f>
        <v>0</v>
      </c>
      <c r="K1706" s="219" t="s">
        <v>19</v>
      </c>
      <c r="L1706" s="46"/>
      <c r="M1706" s="224" t="s">
        <v>19</v>
      </c>
      <c r="N1706" s="225" t="s">
        <v>46</v>
      </c>
      <c r="O1706" s="86"/>
      <c r="P1706" s="226">
        <f>O1706*H1706</f>
        <v>0</v>
      </c>
      <c r="Q1706" s="226">
        <v>0</v>
      </c>
      <c r="R1706" s="226">
        <f>Q1706*H1706</f>
        <v>0</v>
      </c>
      <c r="S1706" s="226">
        <v>0</v>
      </c>
      <c r="T1706" s="227">
        <f>S1706*H1706</f>
        <v>0</v>
      </c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R1706" s="228" t="s">
        <v>367</v>
      </c>
      <c r="AT1706" s="228" t="s">
        <v>264</v>
      </c>
      <c r="AU1706" s="228" t="s">
        <v>84</v>
      </c>
      <c r="AY1706" s="19" t="s">
        <v>262</v>
      </c>
      <c r="BE1706" s="229">
        <f>IF(N1706="základní",J1706,0)</f>
        <v>0</v>
      </c>
      <c r="BF1706" s="229">
        <f>IF(N1706="snížená",J1706,0)</f>
        <v>0</v>
      </c>
      <c r="BG1706" s="229">
        <f>IF(N1706="zákl. přenesená",J1706,0)</f>
        <v>0</v>
      </c>
      <c r="BH1706" s="229">
        <f>IF(N1706="sníž. přenesená",J1706,0)</f>
        <v>0</v>
      </c>
      <c r="BI1706" s="229">
        <f>IF(N1706="nulová",J1706,0)</f>
        <v>0</v>
      </c>
      <c r="BJ1706" s="19" t="s">
        <v>82</v>
      </c>
      <c r="BK1706" s="229">
        <f>ROUND(I1706*H1706,2)</f>
        <v>0</v>
      </c>
      <c r="BL1706" s="19" t="s">
        <v>367</v>
      </c>
      <c r="BM1706" s="228" t="s">
        <v>1653</v>
      </c>
    </row>
    <row r="1707" s="13" customFormat="1">
      <c r="A1707" s="13"/>
      <c r="B1707" s="235"/>
      <c r="C1707" s="236"/>
      <c r="D1707" s="237" t="s">
        <v>272</v>
      </c>
      <c r="E1707" s="238" t="s">
        <v>19</v>
      </c>
      <c r="F1707" s="239" t="s">
        <v>273</v>
      </c>
      <c r="G1707" s="236"/>
      <c r="H1707" s="238" t="s">
        <v>19</v>
      </c>
      <c r="I1707" s="240"/>
      <c r="J1707" s="236"/>
      <c r="K1707" s="236"/>
      <c r="L1707" s="241"/>
      <c r="M1707" s="242"/>
      <c r="N1707" s="243"/>
      <c r="O1707" s="243"/>
      <c r="P1707" s="243"/>
      <c r="Q1707" s="243"/>
      <c r="R1707" s="243"/>
      <c r="S1707" s="243"/>
      <c r="T1707" s="244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T1707" s="245" t="s">
        <v>272</v>
      </c>
      <c r="AU1707" s="245" t="s">
        <v>84</v>
      </c>
      <c r="AV1707" s="13" t="s">
        <v>82</v>
      </c>
      <c r="AW1707" s="13" t="s">
        <v>34</v>
      </c>
      <c r="AX1707" s="13" t="s">
        <v>75</v>
      </c>
      <c r="AY1707" s="245" t="s">
        <v>262</v>
      </c>
    </row>
    <row r="1708" s="13" customFormat="1">
      <c r="A1708" s="13"/>
      <c r="B1708" s="235"/>
      <c r="C1708" s="236"/>
      <c r="D1708" s="237" t="s">
        <v>272</v>
      </c>
      <c r="E1708" s="238" t="s">
        <v>19</v>
      </c>
      <c r="F1708" s="239" t="s">
        <v>1584</v>
      </c>
      <c r="G1708" s="236"/>
      <c r="H1708" s="238" t="s">
        <v>19</v>
      </c>
      <c r="I1708" s="240"/>
      <c r="J1708" s="236"/>
      <c r="K1708" s="236"/>
      <c r="L1708" s="241"/>
      <c r="M1708" s="242"/>
      <c r="N1708" s="243"/>
      <c r="O1708" s="243"/>
      <c r="P1708" s="243"/>
      <c r="Q1708" s="243"/>
      <c r="R1708" s="243"/>
      <c r="S1708" s="243"/>
      <c r="T1708" s="244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T1708" s="245" t="s">
        <v>272</v>
      </c>
      <c r="AU1708" s="245" t="s">
        <v>84</v>
      </c>
      <c r="AV1708" s="13" t="s">
        <v>82</v>
      </c>
      <c r="AW1708" s="13" t="s">
        <v>34</v>
      </c>
      <c r="AX1708" s="13" t="s">
        <v>75</v>
      </c>
      <c r="AY1708" s="245" t="s">
        <v>262</v>
      </c>
    </row>
    <row r="1709" s="13" customFormat="1">
      <c r="A1709" s="13"/>
      <c r="B1709" s="235"/>
      <c r="C1709" s="236"/>
      <c r="D1709" s="237" t="s">
        <v>272</v>
      </c>
      <c r="E1709" s="238" t="s">
        <v>19</v>
      </c>
      <c r="F1709" s="239" t="s">
        <v>1353</v>
      </c>
      <c r="G1709" s="236"/>
      <c r="H1709" s="238" t="s">
        <v>19</v>
      </c>
      <c r="I1709" s="240"/>
      <c r="J1709" s="236"/>
      <c r="K1709" s="236"/>
      <c r="L1709" s="241"/>
      <c r="M1709" s="242"/>
      <c r="N1709" s="243"/>
      <c r="O1709" s="243"/>
      <c r="P1709" s="243"/>
      <c r="Q1709" s="243"/>
      <c r="R1709" s="243"/>
      <c r="S1709" s="243"/>
      <c r="T1709" s="244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T1709" s="245" t="s">
        <v>272</v>
      </c>
      <c r="AU1709" s="245" t="s">
        <v>84</v>
      </c>
      <c r="AV1709" s="13" t="s">
        <v>82</v>
      </c>
      <c r="AW1709" s="13" t="s">
        <v>34</v>
      </c>
      <c r="AX1709" s="13" t="s">
        <v>75</v>
      </c>
      <c r="AY1709" s="245" t="s">
        <v>262</v>
      </c>
    </row>
    <row r="1710" s="14" customFormat="1">
      <c r="A1710" s="14"/>
      <c r="B1710" s="246"/>
      <c r="C1710" s="247"/>
      <c r="D1710" s="237" t="s">
        <v>272</v>
      </c>
      <c r="E1710" s="248" t="s">
        <v>19</v>
      </c>
      <c r="F1710" s="249" t="s">
        <v>1654</v>
      </c>
      <c r="G1710" s="247"/>
      <c r="H1710" s="250">
        <v>1</v>
      </c>
      <c r="I1710" s="251"/>
      <c r="J1710" s="247"/>
      <c r="K1710" s="247"/>
      <c r="L1710" s="252"/>
      <c r="M1710" s="253"/>
      <c r="N1710" s="254"/>
      <c r="O1710" s="254"/>
      <c r="P1710" s="254"/>
      <c r="Q1710" s="254"/>
      <c r="R1710" s="254"/>
      <c r="S1710" s="254"/>
      <c r="T1710" s="255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T1710" s="256" t="s">
        <v>272</v>
      </c>
      <c r="AU1710" s="256" t="s">
        <v>84</v>
      </c>
      <c r="AV1710" s="14" t="s">
        <v>84</v>
      </c>
      <c r="AW1710" s="14" t="s">
        <v>34</v>
      </c>
      <c r="AX1710" s="14" t="s">
        <v>75</v>
      </c>
      <c r="AY1710" s="256" t="s">
        <v>262</v>
      </c>
    </row>
    <row r="1711" s="15" customFormat="1">
      <c r="A1711" s="15"/>
      <c r="B1711" s="257"/>
      <c r="C1711" s="258"/>
      <c r="D1711" s="237" t="s">
        <v>272</v>
      </c>
      <c r="E1711" s="259" t="s">
        <v>19</v>
      </c>
      <c r="F1711" s="260" t="s">
        <v>278</v>
      </c>
      <c r="G1711" s="258"/>
      <c r="H1711" s="261">
        <v>1</v>
      </c>
      <c r="I1711" s="262"/>
      <c r="J1711" s="258"/>
      <c r="K1711" s="258"/>
      <c r="L1711" s="263"/>
      <c r="M1711" s="264"/>
      <c r="N1711" s="265"/>
      <c r="O1711" s="265"/>
      <c r="P1711" s="265"/>
      <c r="Q1711" s="265"/>
      <c r="R1711" s="265"/>
      <c r="S1711" s="265"/>
      <c r="T1711" s="266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T1711" s="267" t="s">
        <v>272</v>
      </c>
      <c r="AU1711" s="267" t="s">
        <v>84</v>
      </c>
      <c r="AV1711" s="15" t="s">
        <v>268</v>
      </c>
      <c r="AW1711" s="15" t="s">
        <v>34</v>
      </c>
      <c r="AX1711" s="15" t="s">
        <v>82</v>
      </c>
      <c r="AY1711" s="267" t="s">
        <v>262</v>
      </c>
    </row>
    <row r="1712" s="2" customFormat="1" ht="16.5" customHeight="1">
      <c r="A1712" s="40"/>
      <c r="B1712" s="41"/>
      <c r="C1712" s="217" t="s">
        <v>1655</v>
      </c>
      <c r="D1712" s="217" t="s">
        <v>264</v>
      </c>
      <c r="E1712" s="218" t="s">
        <v>1656</v>
      </c>
      <c r="F1712" s="219" t="s">
        <v>1657</v>
      </c>
      <c r="G1712" s="220" t="s">
        <v>130</v>
      </c>
      <c r="H1712" s="221">
        <v>1.2</v>
      </c>
      <c r="I1712" s="222"/>
      <c r="J1712" s="223">
        <f>ROUND(I1712*H1712,2)</f>
        <v>0</v>
      </c>
      <c r="K1712" s="219" t="s">
        <v>19</v>
      </c>
      <c r="L1712" s="46"/>
      <c r="M1712" s="224" t="s">
        <v>19</v>
      </c>
      <c r="N1712" s="225" t="s">
        <v>46</v>
      </c>
      <c r="O1712" s="86"/>
      <c r="P1712" s="226">
        <f>O1712*H1712</f>
        <v>0</v>
      </c>
      <c r="Q1712" s="226">
        <v>0</v>
      </c>
      <c r="R1712" s="226">
        <f>Q1712*H1712</f>
        <v>0</v>
      </c>
      <c r="S1712" s="226">
        <v>0</v>
      </c>
      <c r="T1712" s="227">
        <f>S1712*H1712</f>
        <v>0</v>
      </c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R1712" s="228" t="s">
        <v>367</v>
      </c>
      <c r="AT1712" s="228" t="s">
        <v>264</v>
      </c>
      <c r="AU1712" s="228" t="s">
        <v>84</v>
      </c>
      <c r="AY1712" s="19" t="s">
        <v>262</v>
      </c>
      <c r="BE1712" s="229">
        <f>IF(N1712="základní",J1712,0)</f>
        <v>0</v>
      </c>
      <c r="BF1712" s="229">
        <f>IF(N1712="snížená",J1712,0)</f>
        <v>0</v>
      </c>
      <c r="BG1712" s="229">
        <f>IF(N1712="zákl. přenesená",J1712,0)</f>
        <v>0</v>
      </c>
      <c r="BH1712" s="229">
        <f>IF(N1712="sníž. přenesená",J1712,0)</f>
        <v>0</v>
      </c>
      <c r="BI1712" s="229">
        <f>IF(N1712="nulová",J1712,0)</f>
        <v>0</v>
      </c>
      <c r="BJ1712" s="19" t="s">
        <v>82</v>
      </c>
      <c r="BK1712" s="229">
        <f>ROUND(I1712*H1712,2)</f>
        <v>0</v>
      </c>
      <c r="BL1712" s="19" t="s">
        <v>367</v>
      </c>
      <c r="BM1712" s="228" t="s">
        <v>1658</v>
      </c>
    </row>
    <row r="1713" s="13" customFormat="1">
      <c r="A1713" s="13"/>
      <c r="B1713" s="235"/>
      <c r="C1713" s="236"/>
      <c r="D1713" s="237" t="s">
        <v>272</v>
      </c>
      <c r="E1713" s="238" t="s">
        <v>19</v>
      </c>
      <c r="F1713" s="239" t="s">
        <v>793</v>
      </c>
      <c r="G1713" s="236"/>
      <c r="H1713" s="238" t="s">
        <v>19</v>
      </c>
      <c r="I1713" s="240"/>
      <c r="J1713" s="236"/>
      <c r="K1713" s="236"/>
      <c r="L1713" s="241"/>
      <c r="M1713" s="242"/>
      <c r="N1713" s="243"/>
      <c r="O1713" s="243"/>
      <c r="P1713" s="243"/>
      <c r="Q1713" s="243"/>
      <c r="R1713" s="243"/>
      <c r="S1713" s="243"/>
      <c r="T1713" s="244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T1713" s="245" t="s">
        <v>272</v>
      </c>
      <c r="AU1713" s="245" t="s">
        <v>84</v>
      </c>
      <c r="AV1713" s="13" t="s">
        <v>82</v>
      </c>
      <c r="AW1713" s="13" t="s">
        <v>34</v>
      </c>
      <c r="AX1713" s="13" t="s">
        <v>75</v>
      </c>
      <c r="AY1713" s="245" t="s">
        <v>262</v>
      </c>
    </row>
    <row r="1714" s="14" customFormat="1">
      <c r="A1714" s="14"/>
      <c r="B1714" s="246"/>
      <c r="C1714" s="247"/>
      <c r="D1714" s="237" t="s">
        <v>272</v>
      </c>
      <c r="E1714" s="248" t="s">
        <v>19</v>
      </c>
      <c r="F1714" s="249" t="s">
        <v>1659</v>
      </c>
      <c r="G1714" s="247"/>
      <c r="H1714" s="250">
        <v>1.2</v>
      </c>
      <c r="I1714" s="251"/>
      <c r="J1714" s="247"/>
      <c r="K1714" s="247"/>
      <c r="L1714" s="252"/>
      <c r="M1714" s="253"/>
      <c r="N1714" s="254"/>
      <c r="O1714" s="254"/>
      <c r="P1714" s="254"/>
      <c r="Q1714" s="254"/>
      <c r="R1714" s="254"/>
      <c r="S1714" s="254"/>
      <c r="T1714" s="255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T1714" s="256" t="s">
        <v>272</v>
      </c>
      <c r="AU1714" s="256" t="s">
        <v>84</v>
      </c>
      <c r="AV1714" s="14" t="s">
        <v>84</v>
      </c>
      <c r="AW1714" s="14" t="s">
        <v>34</v>
      </c>
      <c r="AX1714" s="14" t="s">
        <v>75</v>
      </c>
      <c r="AY1714" s="256" t="s">
        <v>262</v>
      </c>
    </row>
    <row r="1715" s="15" customFormat="1">
      <c r="A1715" s="15"/>
      <c r="B1715" s="257"/>
      <c r="C1715" s="258"/>
      <c r="D1715" s="237" t="s">
        <v>272</v>
      </c>
      <c r="E1715" s="259" t="s">
        <v>19</v>
      </c>
      <c r="F1715" s="260" t="s">
        <v>278</v>
      </c>
      <c r="G1715" s="258"/>
      <c r="H1715" s="261">
        <v>1.2</v>
      </c>
      <c r="I1715" s="262"/>
      <c r="J1715" s="258"/>
      <c r="K1715" s="258"/>
      <c r="L1715" s="263"/>
      <c r="M1715" s="264"/>
      <c r="N1715" s="265"/>
      <c r="O1715" s="265"/>
      <c r="P1715" s="265"/>
      <c r="Q1715" s="265"/>
      <c r="R1715" s="265"/>
      <c r="S1715" s="265"/>
      <c r="T1715" s="266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T1715" s="267" t="s">
        <v>272</v>
      </c>
      <c r="AU1715" s="267" t="s">
        <v>84</v>
      </c>
      <c r="AV1715" s="15" t="s">
        <v>268</v>
      </c>
      <c r="AW1715" s="15" t="s">
        <v>34</v>
      </c>
      <c r="AX1715" s="15" t="s">
        <v>82</v>
      </c>
      <c r="AY1715" s="267" t="s">
        <v>262</v>
      </c>
    </row>
    <row r="1716" s="2" customFormat="1" ht="16.5" customHeight="1">
      <c r="A1716" s="40"/>
      <c r="B1716" s="41"/>
      <c r="C1716" s="268" t="s">
        <v>1660</v>
      </c>
      <c r="D1716" s="268" t="s">
        <v>315</v>
      </c>
      <c r="E1716" s="269" t="s">
        <v>1661</v>
      </c>
      <c r="F1716" s="270" t="s">
        <v>1662</v>
      </c>
      <c r="G1716" s="271" t="s">
        <v>370</v>
      </c>
      <c r="H1716" s="272">
        <v>1</v>
      </c>
      <c r="I1716" s="273"/>
      <c r="J1716" s="274">
        <f>ROUND(I1716*H1716,2)</f>
        <v>0</v>
      </c>
      <c r="K1716" s="270" t="s">
        <v>19</v>
      </c>
      <c r="L1716" s="275"/>
      <c r="M1716" s="276" t="s">
        <v>19</v>
      </c>
      <c r="N1716" s="277" t="s">
        <v>46</v>
      </c>
      <c r="O1716" s="86"/>
      <c r="P1716" s="226">
        <f>O1716*H1716</f>
        <v>0</v>
      </c>
      <c r="Q1716" s="226">
        <v>0.0067000000000000002</v>
      </c>
      <c r="R1716" s="226">
        <f>Q1716*H1716</f>
        <v>0.0067000000000000002</v>
      </c>
      <c r="S1716" s="226">
        <v>0</v>
      </c>
      <c r="T1716" s="227">
        <f>S1716*H1716</f>
        <v>0</v>
      </c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R1716" s="228" t="s">
        <v>477</v>
      </c>
      <c r="AT1716" s="228" t="s">
        <v>315</v>
      </c>
      <c r="AU1716" s="228" t="s">
        <v>84</v>
      </c>
      <c r="AY1716" s="19" t="s">
        <v>262</v>
      </c>
      <c r="BE1716" s="229">
        <f>IF(N1716="základní",J1716,0)</f>
        <v>0</v>
      </c>
      <c r="BF1716" s="229">
        <f>IF(N1716="snížená",J1716,0)</f>
        <v>0</v>
      </c>
      <c r="BG1716" s="229">
        <f>IF(N1716="zákl. přenesená",J1716,0)</f>
        <v>0</v>
      </c>
      <c r="BH1716" s="229">
        <f>IF(N1716="sníž. přenesená",J1716,0)</f>
        <v>0</v>
      </c>
      <c r="BI1716" s="229">
        <f>IF(N1716="nulová",J1716,0)</f>
        <v>0</v>
      </c>
      <c r="BJ1716" s="19" t="s">
        <v>82</v>
      </c>
      <c r="BK1716" s="229">
        <f>ROUND(I1716*H1716,2)</f>
        <v>0</v>
      </c>
      <c r="BL1716" s="19" t="s">
        <v>367</v>
      </c>
      <c r="BM1716" s="228" t="s">
        <v>1663</v>
      </c>
    </row>
    <row r="1717" s="13" customFormat="1">
      <c r="A1717" s="13"/>
      <c r="B1717" s="235"/>
      <c r="C1717" s="236"/>
      <c r="D1717" s="237" t="s">
        <v>272</v>
      </c>
      <c r="E1717" s="238" t="s">
        <v>19</v>
      </c>
      <c r="F1717" s="239" t="s">
        <v>793</v>
      </c>
      <c r="G1717" s="236"/>
      <c r="H1717" s="238" t="s">
        <v>19</v>
      </c>
      <c r="I1717" s="240"/>
      <c r="J1717" s="236"/>
      <c r="K1717" s="236"/>
      <c r="L1717" s="241"/>
      <c r="M1717" s="242"/>
      <c r="N1717" s="243"/>
      <c r="O1717" s="243"/>
      <c r="P1717" s="243"/>
      <c r="Q1717" s="243"/>
      <c r="R1717" s="243"/>
      <c r="S1717" s="243"/>
      <c r="T1717" s="244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T1717" s="245" t="s">
        <v>272</v>
      </c>
      <c r="AU1717" s="245" t="s">
        <v>84</v>
      </c>
      <c r="AV1717" s="13" t="s">
        <v>82</v>
      </c>
      <c r="AW1717" s="13" t="s">
        <v>34</v>
      </c>
      <c r="AX1717" s="13" t="s">
        <v>75</v>
      </c>
      <c r="AY1717" s="245" t="s">
        <v>262</v>
      </c>
    </row>
    <row r="1718" s="14" customFormat="1">
      <c r="A1718" s="14"/>
      <c r="B1718" s="246"/>
      <c r="C1718" s="247"/>
      <c r="D1718" s="237" t="s">
        <v>272</v>
      </c>
      <c r="E1718" s="248" t="s">
        <v>19</v>
      </c>
      <c r="F1718" s="249" t="s">
        <v>1664</v>
      </c>
      <c r="G1718" s="247"/>
      <c r="H1718" s="250">
        <v>1</v>
      </c>
      <c r="I1718" s="251"/>
      <c r="J1718" s="247"/>
      <c r="K1718" s="247"/>
      <c r="L1718" s="252"/>
      <c r="M1718" s="253"/>
      <c r="N1718" s="254"/>
      <c r="O1718" s="254"/>
      <c r="P1718" s="254"/>
      <c r="Q1718" s="254"/>
      <c r="R1718" s="254"/>
      <c r="S1718" s="254"/>
      <c r="T1718" s="255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T1718" s="256" t="s">
        <v>272</v>
      </c>
      <c r="AU1718" s="256" t="s">
        <v>84</v>
      </c>
      <c r="AV1718" s="14" t="s">
        <v>84</v>
      </c>
      <c r="AW1718" s="14" t="s">
        <v>34</v>
      </c>
      <c r="AX1718" s="14" t="s">
        <v>75</v>
      </c>
      <c r="AY1718" s="256" t="s">
        <v>262</v>
      </c>
    </row>
    <row r="1719" s="15" customFormat="1">
      <c r="A1719" s="15"/>
      <c r="B1719" s="257"/>
      <c r="C1719" s="258"/>
      <c r="D1719" s="237" t="s">
        <v>272</v>
      </c>
      <c r="E1719" s="259" t="s">
        <v>19</v>
      </c>
      <c r="F1719" s="260" t="s">
        <v>278</v>
      </c>
      <c r="G1719" s="258"/>
      <c r="H1719" s="261">
        <v>1</v>
      </c>
      <c r="I1719" s="262"/>
      <c r="J1719" s="258"/>
      <c r="K1719" s="258"/>
      <c r="L1719" s="263"/>
      <c r="M1719" s="264"/>
      <c r="N1719" s="265"/>
      <c r="O1719" s="265"/>
      <c r="P1719" s="265"/>
      <c r="Q1719" s="265"/>
      <c r="R1719" s="265"/>
      <c r="S1719" s="265"/>
      <c r="T1719" s="266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T1719" s="267" t="s">
        <v>272</v>
      </c>
      <c r="AU1719" s="267" t="s">
        <v>84</v>
      </c>
      <c r="AV1719" s="15" t="s">
        <v>268</v>
      </c>
      <c r="AW1719" s="15" t="s">
        <v>34</v>
      </c>
      <c r="AX1719" s="15" t="s">
        <v>82</v>
      </c>
      <c r="AY1719" s="267" t="s">
        <v>262</v>
      </c>
    </row>
    <row r="1720" s="2" customFormat="1" ht="24.15" customHeight="1">
      <c r="A1720" s="40"/>
      <c r="B1720" s="41"/>
      <c r="C1720" s="217" t="s">
        <v>1665</v>
      </c>
      <c r="D1720" s="217" t="s">
        <v>264</v>
      </c>
      <c r="E1720" s="218" t="s">
        <v>1666</v>
      </c>
      <c r="F1720" s="219" t="s">
        <v>1667</v>
      </c>
      <c r="G1720" s="220" t="s">
        <v>1079</v>
      </c>
      <c r="H1720" s="289"/>
      <c r="I1720" s="222"/>
      <c r="J1720" s="223">
        <f>ROUND(I1720*H1720,2)</f>
        <v>0</v>
      </c>
      <c r="K1720" s="219" t="s">
        <v>267</v>
      </c>
      <c r="L1720" s="46"/>
      <c r="M1720" s="224" t="s">
        <v>19</v>
      </c>
      <c r="N1720" s="225" t="s">
        <v>46</v>
      </c>
      <c r="O1720" s="86"/>
      <c r="P1720" s="226">
        <f>O1720*H1720</f>
        <v>0</v>
      </c>
      <c r="Q1720" s="226">
        <v>0</v>
      </c>
      <c r="R1720" s="226">
        <f>Q1720*H1720</f>
        <v>0</v>
      </c>
      <c r="S1720" s="226">
        <v>0</v>
      </c>
      <c r="T1720" s="227">
        <f>S1720*H1720</f>
        <v>0</v>
      </c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R1720" s="228" t="s">
        <v>367</v>
      </c>
      <c r="AT1720" s="228" t="s">
        <v>264</v>
      </c>
      <c r="AU1720" s="228" t="s">
        <v>84</v>
      </c>
      <c r="AY1720" s="19" t="s">
        <v>262</v>
      </c>
      <c r="BE1720" s="229">
        <f>IF(N1720="základní",J1720,0)</f>
        <v>0</v>
      </c>
      <c r="BF1720" s="229">
        <f>IF(N1720="snížená",J1720,0)</f>
        <v>0</v>
      </c>
      <c r="BG1720" s="229">
        <f>IF(N1720="zákl. přenesená",J1720,0)</f>
        <v>0</v>
      </c>
      <c r="BH1720" s="229">
        <f>IF(N1720="sníž. přenesená",J1720,0)</f>
        <v>0</v>
      </c>
      <c r="BI1720" s="229">
        <f>IF(N1720="nulová",J1720,0)</f>
        <v>0</v>
      </c>
      <c r="BJ1720" s="19" t="s">
        <v>82</v>
      </c>
      <c r="BK1720" s="229">
        <f>ROUND(I1720*H1720,2)</f>
        <v>0</v>
      </c>
      <c r="BL1720" s="19" t="s">
        <v>367</v>
      </c>
      <c r="BM1720" s="228" t="s">
        <v>1668</v>
      </c>
    </row>
    <row r="1721" s="2" customFormat="1">
      <c r="A1721" s="40"/>
      <c r="B1721" s="41"/>
      <c r="C1721" s="42"/>
      <c r="D1721" s="230" t="s">
        <v>270</v>
      </c>
      <c r="E1721" s="42"/>
      <c r="F1721" s="231" t="s">
        <v>1669</v>
      </c>
      <c r="G1721" s="42"/>
      <c r="H1721" s="42"/>
      <c r="I1721" s="232"/>
      <c r="J1721" s="42"/>
      <c r="K1721" s="42"/>
      <c r="L1721" s="46"/>
      <c r="M1721" s="233"/>
      <c r="N1721" s="234"/>
      <c r="O1721" s="86"/>
      <c r="P1721" s="86"/>
      <c r="Q1721" s="86"/>
      <c r="R1721" s="86"/>
      <c r="S1721" s="86"/>
      <c r="T1721" s="87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T1721" s="19" t="s">
        <v>270</v>
      </c>
      <c r="AU1721" s="19" t="s">
        <v>84</v>
      </c>
    </row>
    <row r="1722" s="12" customFormat="1" ht="22.8" customHeight="1">
      <c r="A1722" s="12"/>
      <c r="B1722" s="201"/>
      <c r="C1722" s="202"/>
      <c r="D1722" s="203" t="s">
        <v>74</v>
      </c>
      <c r="E1722" s="215" t="s">
        <v>1670</v>
      </c>
      <c r="F1722" s="215" t="s">
        <v>1671</v>
      </c>
      <c r="G1722" s="202"/>
      <c r="H1722" s="202"/>
      <c r="I1722" s="205"/>
      <c r="J1722" s="216">
        <f>BK1722</f>
        <v>0</v>
      </c>
      <c r="K1722" s="202"/>
      <c r="L1722" s="207"/>
      <c r="M1722" s="208"/>
      <c r="N1722" s="209"/>
      <c r="O1722" s="209"/>
      <c r="P1722" s="210">
        <f>SUM(P1723:P1809)</f>
        <v>0</v>
      </c>
      <c r="Q1722" s="209"/>
      <c r="R1722" s="210">
        <f>SUM(R1723:R1809)</f>
        <v>5.9972056500000006</v>
      </c>
      <c r="S1722" s="209"/>
      <c r="T1722" s="211">
        <f>SUM(T1723:T1809)</f>
        <v>0</v>
      </c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R1722" s="212" t="s">
        <v>84</v>
      </c>
      <c r="AT1722" s="213" t="s">
        <v>74</v>
      </c>
      <c r="AU1722" s="213" t="s">
        <v>82</v>
      </c>
      <c r="AY1722" s="212" t="s">
        <v>262</v>
      </c>
      <c r="BK1722" s="214">
        <f>SUM(BK1723:BK1809)</f>
        <v>0</v>
      </c>
    </row>
    <row r="1723" s="2" customFormat="1" ht="16.5" customHeight="1">
      <c r="A1723" s="40"/>
      <c r="B1723" s="41"/>
      <c r="C1723" s="217" t="s">
        <v>1672</v>
      </c>
      <c r="D1723" s="217" t="s">
        <v>264</v>
      </c>
      <c r="E1723" s="218" t="s">
        <v>1673</v>
      </c>
      <c r="F1723" s="219" t="s">
        <v>1674</v>
      </c>
      <c r="G1723" s="220" t="s">
        <v>116</v>
      </c>
      <c r="H1723" s="221">
        <v>167.93000000000001</v>
      </c>
      <c r="I1723" s="222"/>
      <c r="J1723" s="223">
        <f>ROUND(I1723*H1723,2)</f>
        <v>0</v>
      </c>
      <c r="K1723" s="219" t="s">
        <v>267</v>
      </c>
      <c r="L1723" s="46"/>
      <c r="M1723" s="224" t="s">
        <v>19</v>
      </c>
      <c r="N1723" s="225" t="s">
        <v>46</v>
      </c>
      <c r="O1723" s="86"/>
      <c r="P1723" s="226">
        <f>O1723*H1723</f>
        <v>0</v>
      </c>
      <c r="Q1723" s="226">
        <v>0</v>
      </c>
      <c r="R1723" s="226">
        <f>Q1723*H1723</f>
        <v>0</v>
      </c>
      <c r="S1723" s="226">
        <v>0</v>
      </c>
      <c r="T1723" s="227">
        <f>S1723*H1723</f>
        <v>0</v>
      </c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R1723" s="228" t="s">
        <v>367</v>
      </c>
      <c r="AT1723" s="228" t="s">
        <v>264</v>
      </c>
      <c r="AU1723" s="228" t="s">
        <v>84</v>
      </c>
      <c r="AY1723" s="19" t="s">
        <v>262</v>
      </c>
      <c r="BE1723" s="229">
        <f>IF(N1723="základní",J1723,0)</f>
        <v>0</v>
      </c>
      <c r="BF1723" s="229">
        <f>IF(N1723="snížená",J1723,0)</f>
        <v>0</v>
      </c>
      <c r="BG1723" s="229">
        <f>IF(N1723="zákl. přenesená",J1723,0)</f>
        <v>0</v>
      </c>
      <c r="BH1723" s="229">
        <f>IF(N1723="sníž. přenesená",J1723,0)</f>
        <v>0</v>
      </c>
      <c r="BI1723" s="229">
        <f>IF(N1723="nulová",J1723,0)</f>
        <v>0</v>
      </c>
      <c r="BJ1723" s="19" t="s">
        <v>82</v>
      </c>
      <c r="BK1723" s="229">
        <f>ROUND(I1723*H1723,2)</f>
        <v>0</v>
      </c>
      <c r="BL1723" s="19" t="s">
        <v>367</v>
      </c>
      <c r="BM1723" s="228" t="s">
        <v>1675</v>
      </c>
    </row>
    <row r="1724" s="2" customFormat="1">
      <c r="A1724" s="40"/>
      <c r="B1724" s="41"/>
      <c r="C1724" s="42"/>
      <c r="D1724" s="230" t="s">
        <v>270</v>
      </c>
      <c r="E1724" s="42"/>
      <c r="F1724" s="231" t="s">
        <v>1676</v>
      </c>
      <c r="G1724" s="42"/>
      <c r="H1724" s="42"/>
      <c r="I1724" s="232"/>
      <c r="J1724" s="42"/>
      <c r="K1724" s="42"/>
      <c r="L1724" s="46"/>
      <c r="M1724" s="233"/>
      <c r="N1724" s="234"/>
      <c r="O1724" s="86"/>
      <c r="P1724" s="86"/>
      <c r="Q1724" s="86"/>
      <c r="R1724" s="86"/>
      <c r="S1724" s="86"/>
      <c r="T1724" s="87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T1724" s="19" t="s">
        <v>270</v>
      </c>
      <c r="AU1724" s="19" t="s">
        <v>84</v>
      </c>
    </row>
    <row r="1725" s="14" customFormat="1">
      <c r="A1725" s="14"/>
      <c r="B1725" s="246"/>
      <c r="C1725" s="247"/>
      <c r="D1725" s="237" t="s">
        <v>272</v>
      </c>
      <c r="E1725" s="248" t="s">
        <v>19</v>
      </c>
      <c r="F1725" s="249" t="s">
        <v>122</v>
      </c>
      <c r="G1725" s="247"/>
      <c r="H1725" s="250">
        <v>167.93000000000001</v>
      </c>
      <c r="I1725" s="251"/>
      <c r="J1725" s="247"/>
      <c r="K1725" s="247"/>
      <c r="L1725" s="252"/>
      <c r="M1725" s="253"/>
      <c r="N1725" s="254"/>
      <c r="O1725" s="254"/>
      <c r="P1725" s="254"/>
      <c r="Q1725" s="254"/>
      <c r="R1725" s="254"/>
      <c r="S1725" s="254"/>
      <c r="T1725" s="255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T1725" s="256" t="s">
        <v>272</v>
      </c>
      <c r="AU1725" s="256" t="s">
        <v>84</v>
      </c>
      <c r="AV1725" s="14" t="s">
        <v>84</v>
      </c>
      <c r="AW1725" s="14" t="s">
        <v>34</v>
      </c>
      <c r="AX1725" s="14" t="s">
        <v>75</v>
      </c>
      <c r="AY1725" s="256" t="s">
        <v>262</v>
      </c>
    </row>
    <row r="1726" s="15" customFormat="1">
      <c r="A1726" s="15"/>
      <c r="B1726" s="257"/>
      <c r="C1726" s="258"/>
      <c r="D1726" s="237" t="s">
        <v>272</v>
      </c>
      <c r="E1726" s="259" t="s">
        <v>19</v>
      </c>
      <c r="F1726" s="260" t="s">
        <v>278</v>
      </c>
      <c r="G1726" s="258"/>
      <c r="H1726" s="261">
        <v>167.93000000000001</v>
      </c>
      <c r="I1726" s="262"/>
      <c r="J1726" s="258"/>
      <c r="K1726" s="258"/>
      <c r="L1726" s="263"/>
      <c r="M1726" s="264"/>
      <c r="N1726" s="265"/>
      <c r="O1726" s="265"/>
      <c r="P1726" s="265"/>
      <c r="Q1726" s="265"/>
      <c r="R1726" s="265"/>
      <c r="S1726" s="265"/>
      <c r="T1726" s="266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T1726" s="267" t="s">
        <v>272</v>
      </c>
      <c r="AU1726" s="267" t="s">
        <v>84</v>
      </c>
      <c r="AV1726" s="15" t="s">
        <v>268</v>
      </c>
      <c r="AW1726" s="15" t="s">
        <v>34</v>
      </c>
      <c r="AX1726" s="15" t="s">
        <v>82</v>
      </c>
      <c r="AY1726" s="267" t="s">
        <v>262</v>
      </c>
    </row>
    <row r="1727" s="2" customFormat="1" ht="16.5" customHeight="1">
      <c r="A1727" s="40"/>
      <c r="B1727" s="41"/>
      <c r="C1727" s="217" t="s">
        <v>1677</v>
      </c>
      <c r="D1727" s="217" t="s">
        <v>264</v>
      </c>
      <c r="E1727" s="218" t="s">
        <v>1678</v>
      </c>
      <c r="F1727" s="219" t="s">
        <v>1679</v>
      </c>
      <c r="G1727" s="220" t="s">
        <v>116</v>
      </c>
      <c r="H1727" s="221">
        <v>167.93000000000001</v>
      </c>
      <c r="I1727" s="222"/>
      <c r="J1727" s="223">
        <f>ROUND(I1727*H1727,2)</f>
        <v>0</v>
      </c>
      <c r="K1727" s="219" t="s">
        <v>267</v>
      </c>
      <c r="L1727" s="46"/>
      <c r="M1727" s="224" t="s">
        <v>19</v>
      </c>
      <c r="N1727" s="225" t="s">
        <v>46</v>
      </c>
      <c r="O1727" s="86"/>
      <c r="P1727" s="226">
        <f>O1727*H1727</f>
        <v>0</v>
      </c>
      <c r="Q1727" s="226">
        <v>0.00029999999999999997</v>
      </c>
      <c r="R1727" s="226">
        <f>Q1727*H1727</f>
        <v>0.050379</v>
      </c>
      <c r="S1727" s="226">
        <v>0</v>
      </c>
      <c r="T1727" s="227">
        <f>S1727*H1727</f>
        <v>0</v>
      </c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R1727" s="228" t="s">
        <v>367</v>
      </c>
      <c r="AT1727" s="228" t="s">
        <v>264</v>
      </c>
      <c r="AU1727" s="228" t="s">
        <v>84</v>
      </c>
      <c r="AY1727" s="19" t="s">
        <v>262</v>
      </c>
      <c r="BE1727" s="229">
        <f>IF(N1727="základní",J1727,0)</f>
        <v>0</v>
      </c>
      <c r="BF1727" s="229">
        <f>IF(N1727="snížená",J1727,0)</f>
        <v>0</v>
      </c>
      <c r="BG1727" s="229">
        <f>IF(N1727="zákl. přenesená",J1727,0)</f>
        <v>0</v>
      </c>
      <c r="BH1727" s="229">
        <f>IF(N1727="sníž. přenesená",J1727,0)</f>
        <v>0</v>
      </c>
      <c r="BI1727" s="229">
        <f>IF(N1727="nulová",J1727,0)</f>
        <v>0</v>
      </c>
      <c r="BJ1727" s="19" t="s">
        <v>82</v>
      </c>
      <c r="BK1727" s="229">
        <f>ROUND(I1727*H1727,2)</f>
        <v>0</v>
      </c>
      <c r="BL1727" s="19" t="s">
        <v>367</v>
      </c>
      <c r="BM1727" s="228" t="s">
        <v>1680</v>
      </c>
    </row>
    <row r="1728" s="2" customFormat="1">
      <c r="A1728" s="40"/>
      <c r="B1728" s="41"/>
      <c r="C1728" s="42"/>
      <c r="D1728" s="230" t="s">
        <v>270</v>
      </c>
      <c r="E1728" s="42"/>
      <c r="F1728" s="231" t="s">
        <v>1681</v>
      </c>
      <c r="G1728" s="42"/>
      <c r="H1728" s="42"/>
      <c r="I1728" s="232"/>
      <c r="J1728" s="42"/>
      <c r="K1728" s="42"/>
      <c r="L1728" s="46"/>
      <c r="M1728" s="233"/>
      <c r="N1728" s="234"/>
      <c r="O1728" s="86"/>
      <c r="P1728" s="86"/>
      <c r="Q1728" s="86"/>
      <c r="R1728" s="86"/>
      <c r="S1728" s="86"/>
      <c r="T1728" s="87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T1728" s="19" t="s">
        <v>270</v>
      </c>
      <c r="AU1728" s="19" t="s">
        <v>84</v>
      </c>
    </row>
    <row r="1729" s="14" customFormat="1">
      <c r="A1729" s="14"/>
      <c r="B1729" s="246"/>
      <c r="C1729" s="247"/>
      <c r="D1729" s="237" t="s">
        <v>272</v>
      </c>
      <c r="E1729" s="248" t="s">
        <v>19</v>
      </c>
      <c r="F1729" s="249" t="s">
        <v>122</v>
      </c>
      <c r="G1729" s="247"/>
      <c r="H1729" s="250">
        <v>167.93000000000001</v>
      </c>
      <c r="I1729" s="251"/>
      <c r="J1729" s="247"/>
      <c r="K1729" s="247"/>
      <c r="L1729" s="252"/>
      <c r="M1729" s="253"/>
      <c r="N1729" s="254"/>
      <c r="O1729" s="254"/>
      <c r="P1729" s="254"/>
      <c r="Q1729" s="254"/>
      <c r="R1729" s="254"/>
      <c r="S1729" s="254"/>
      <c r="T1729" s="255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T1729" s="256" t="s">
        <v>272</v>
      </c>
      <c r="AU1729" s="256" t="s">
        <v>84</v>
      </c>
      <c r="AV1729" s="14" t="s">
        <v>84</v>
      </c>
      <c r="AW1729" s="14" t="s">
        <v>34</v>
      </c>
      <c r="AX1729" s="14" t="s">
        <v>75</v>
      </c>
      <c r="AY1729" s="256" t="s">
        <v>262</v>
      </c>
    </row>
    <row r="1730" s="15" customFormat="1">
      <c r="A1730" s="15"/>
      <c r="B1730" s="257"/>
      <c r="C1730" s="258"/>
      <c r="D1730" s="237" t="s">
        <v>272</v>
      </c>
      <c r="E1730" s="259" t="s">
        <v>19</v>
      </c>
      <c r="F1730" s="260" t="s">
        <v>278</v>
      </c>
      <c r="G1730" s="258"/>
      <c r="H1730" s="261">
        <v>167.93000000000001</v>
      </c>
      <c r="I1730" s="262"/>
      <c r="J1730" s="258"/>
      <c r="K1730" s="258"/>
      <c r="L1730" s="263"/>
      <c r="M1730" s="264"/>
      <c r="N1730" s="265"/>
      <c r="O1730" s="265"/>
      <c r="P1730" s="265"/>
      <c r="Q1730" s="265"/>
      <c r="R1730" s="265"/>
      <c r="S1730" s="265"/>
      <c r="T1730" s="266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T1730" s="267" t="s">
        <v>272</v>
      </c>
      <c r="AU1730" s="267" t="s">
        <v>84</v>
      </c>
      <c r="AV1730" s="15" t="s">
        <v>268</v>
      </c>
      <c r="AW1730" s="15" t="s">
        <v>34</v>
      </c>
      <c r="AX1730" s="15" t="s">
        <v>82</v>
      </c>
      <c r="AY1730" s="267" t="s">
        <v>262</v>
      </c>
    </row>
    <row r="1731" s="2" customFormat="1" ht="21.75" customHeight="1">
      <c r="A1731" s="40"/>
      <c r="B1731" s="41"/>
      <c r="C1731" s="217" t="s">
        <v>1682</v>
      </c>
      <c r="D1731" s="217" t="s">
        <v>264</v>
      </c>
      <c r="E1731" s="218" t="s">
        <v>1683</v>
      </c>
      <c r="F1731" s="219" t="s">
        <v>1684</v>
      </c>
      <c r="G1731" s="220" t="s">
        <v>116</v>
      </c>
      <c r="H1731" s="221">
        <v>167.93000000000001</v>
      </c>
      <c r="I1731" s="222"/>
      <c r="J1731" s="223">
        <f>ROUND(I1731*H1731,2)</f>
        <v>0</v>
      </c>
      <c r="K1731" s="219" t="s">
        <v>267</v>
      </c>
      <c r="L1731" s="46"/>
      <c r="M1731" s="224" t="s">
        <v>19</v>
      </c>
      <c r="N1731" s="225" t="s">
        <v>46</v>
      </c>
      <c r="O1731" s="86"/>
      <c r="P1731" s="226">
        <f>O1731*H1731</f>
        <v>0</v>
      </c>
      <c r="Q1731" s="226">
        <v>0.0045450000000000004</v>
      </c>
      <c r="R1731" s="226">
        <f>Q1731*H1731</f>
        <v>0.76324185000000011</v>
      </c>
      <c r="S1731" s="226">
        <v>0</v>
      </c>
      <c r="T1731" s="227">
        <f>S1731*H1731</f>
        <v>0</v>
      </c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R1731" s="228" t="s">
        <v>367</v>
      </c>
      <c r="AT1731" s="228" t="s">
        <v>264</v>
      </c>
      <c r="AU1731" s="228" t="s">
        <v>84</v>
      </c>
      <c r="AY1731" s="19" t="s">
        <v>262</v>
      </c>
      <c r="BE1731" s="229">
        <f>IF(N1731="základní",J1731,0)</f>
        <v>0</v>
      </c>
      <c r="BF1731" s="229">
        <f>IF(N1731="snížená",J1731,0)</f>
        <v>0</v>
      </c>
      <c r="BG1731" s="229">
        <f>IF(N1731="zákl. přenesená",J1731,0)</f>
        <v>0</v>
      </c>
      <c r="BH1731" s="229">
        <f>IF(N1731="sníž. přenesená",J1731,0)</f>
        <v>0</v>
      </c>
      <c r="BI1731" s="229">
        <f>IF(N1731="nulová",J1731,0)</f>
        <v>0</v>
      </c>
      <c r="BJ1731" s="19" t="s">
        <v>82</v>
      </c>
      <c r="BK1731" s="229">
        <f>ROUND(I1731*H1731,2)</f>
        <v>0</v>
      </c>
      <c r="BL1731" s="19" t="s">
        <v>367</v>
      </c>
      <c r="BM1731" s="228" t="s">
        <v>1685</v>
      </c>
    </row>
    <row r="1732" s="2" customFormat="1">
      <c r="A1732" s="40"/>
      <c r="B1732" s="41"/>
      <c r="C1732" s="42"/>
      <c r="D1732" s="230" t="s">
        <v>270</v>
      </c>
      <c r="E1732" s="42"/>
      <c r="F1732" s="231" t="s">
        <v>1686</v>
      </c>
      <c r="G1732" s="42"/>
      <c r="H1732" s="42"/>
      <c r="I1732" s="232"/>
      <c r="J1732" s="42"/>
      <c r="K1732" s="42"/>
      <c r="L1732" s="46"/>
      <c r="M1732" s="233"/>
      <c r="N1732" s="234"/>
      <c r="O1732" s="86"/>
      <c r="P1732" s="86"/>
      <c r="Q1732" s="86"/>
      <c r="R1732" s="86"/>
      <c r="S1732" s="86"/>
      <c r="T1732" s="87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T1732" s="19" t="s">
        <v>270</v>
      </c>
      <c r="AU1732" s="19" t="s">
        <v>84</v>
      </c>
    </row>
    <row r="1733" s="14" customFormat="1">
      <c r="A1733" s="14"/>
      <c r="B1733" s="246"/>
      <c r="C1733" s="247"/>
      <c r="D1733" s="237" t="s">
        <v>272</v>
      </c>
      <c r="E1733" s="248" t="s">
        <v>19</v>
      </c>
      <c r="F1733" s="249" t="s">
        <v>122</v>
      </c>
      <c r="G1733" s="247"/>
      <c r="H1733" s="250">
        <v>167.93000000000001</v>
      </c>
      <c r="I1733" s="251"/>
      <c r="J1733" s="247"/>
      <c r="K1733" s="247"/>
      <c r="L1733" s="252"/>
      <c r="M1733" s="253"/>
      <c r="N1733" s="254"/>
      <c r="O1733" s="254"/>
      <c r="P1733" s="254"/>
      <c r="Q1733" s="254"/>
      <c r="R1733" s="254"/>
      <c r="S1733" s="254"/>
      <c r="T1733" s="255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T1733" s="256" t="s">
        <v>272</v>
      </c>
      <c r="AU1733" s="256" t="s">
        <v>84</v>
      </c>
      <c r="AV1733" s="14" t="s">
        <v>84</v>
      </c>
      <c r="AW1733" s="14" t="s">
        <v>34</v>
      </c>
      <c r="AX1733" s="14" t="s">
        <v>75</v>
      </c>
      <c r="AY1733" s="256" t="s">
        <v>262</v>
      </c>
    </row>
    <row r="1734" s="15" customFormat="1">
      <c r="A1734" s="15"/>
      <c r="B1734" s="257"/>
      <c r="C1734" s="258"/>
      <c r="D1734" s="237" t="s">
        <v>272</v>
      </c>
      <c r="E1734" s="259" t="s">
        <v>19</v>
      </c>
      <c r="F1734" s="260" t="s">
        <v>278</v>
      </c>
      <c r="G1734" s="258"/>
      <c r="H1734" s="261">
        <v>167.93000000000001</v>
      </c>
      <c r="I1734" s="262"/>
      <c r="J1734" s="258"/>
      <c r="K1734" s="258"/>
      <c r="L1734" s="263"/>
      <c r="M1734" s="264"/>
      <c r="N1734" s="265"/>
      <c r="O1734" s="265"/>
      <c r="P1734" s="265"/>
      <c r="Q1734" s="265"/>
      <c r="R1734" s="265"/>
      <c r="S1734" s="265"/>
      <c r="T1734" s="266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T1734" s="267" t="s">
        <v>272</v>
      </c>
      <c r="AU1734" s="267" t="s">
        <v>84</v>
      </c>
      <c r="AV1734" s="15" t="s">
        <v>268</v>
      </c>
      <c r="AW1734" s="15" t="s">
        <v>34</v>
      </c>
      <c r="AX1734" s="15" t="s">
        <v>82</v>
      </c>
      <c r="AY1734" s="267" t="s">
        <v>262</v>
      </c>
    </row>
    <row r="1735" s="2" customFormat="1" ht="21.75" customHeight="1">
      <c r="A1735" s="40"/>
      <c r="B1735" s="41"/>
      <c r="C1735" s="217" t="s">
        <v>1687</v>
      </c>
      <c r="D1735" s="217" t="s">
        <v>264</v>
      </c>
      <c r="E1735" s="218" t="s">
        <v>1688</v>
      </c>
      <c r="F1735" s="219" t="s">
        <v>1689</v>
      </c>
      <c r="G1735" s="220" t="s">
        <v>130</v>
      </c>
      <c r="H1735" s="221">
        <v>125.55</v>
      </c>
      <c r="I1735" s="222"/>
      <c r="J1735" s="223">
        <f>ROUND(I1735*H1735,2)</f>
        <v>0</v>
      </c>
      <c r="K1735" s="219" t="s">
        <v>267</v>
      </c>
      <c r="L1735" s="46"/>
      <c r="M1735" s="224" t="s">
        <v>19</v>
      </c>
      <c r="N1735" s="225" t="s">
        <v>46</v>
      </c>
      <c r="O1735" s="86"/>
      <c r="P1735" s="226">
        <f>O1735*H1735</f>
        <v>0</v>
      </c>
      <c r="Q1735" s="226">
        <v>0.00073999999999999999</v>
      </c>
      <c r="R1735" s="226">
        <f>Q1735*H1735</f>
        <v>0.092907000000000003</v>
      </c>
      <c r="S1735" s="226">
        <v>0</v>
      </c>
      <c r="T1735" s="227">
        <f>S1735*H1735</f>
        <v>0</v>
      </c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R1735" s="228" t="s">
        <v>367</v>
      </c>
      <c r="AT1735" s="228" t="s">
        <v>264</v>
      </c>
      <c r="AU1735" s="228" t="s">
        <v>84</v>
      </c>
      <c r="AY1735" s="19" t="s">
        <v>262</v>
      </c>
      <c r="BE1735" s="229">
        <f>IF(N1735="základní",J1735,0)</f>
        <v>0</v>
      </c>
      <c r="BF1735" s="229">
        <f>IF(N1735="snížená",J1735,0)</f>
        <v>0</v>
      </c>
      <c r="BG1735" s="229">
        <f>IF(N1735="zákl. přenesená",J1735,0)</f>
        <v>0</v>
      </c>
      <c r="BH1735" s="229">
        <f>IF(N1735="sníž. přenesená",J1735,0)</f>
        <v>0</v>
      </c>
      <c r="BI1735" s="229">
        <f>IF(N1735="nulová",J1735,0)</f>
        <v>0</v>
      </c>
      <c r="BJ1735" s="19" t="s">
        <v>82</v>
      </c>
      <c r="BK1735" s="229">
        <f>ROUND(I1735*H1735,2)</f>
        <v>0</v>
      </c>
      <c r="BL1735" s="19" t="s">
        <v>367</v>
      </c>
      <c r="BM1735" s="228" t="s">
        <v>1690</v>
      </c>
    </row>
    <row r="1736" s="2" customFormat="1">
      <c r="A1736" s="40"/>
      <c r="B1736" s="41"/>
      <c r="C1736" s="42"/>
      <c r="D1736" s="230" t="s">
        <v>270</v>
      </c>
      <c r="E1736" s="42"/>
      <c r="F1736" s="231" t="s">
        <v>1691</v>
      </c>
      <c r="G1736" s="42"/>
      <c r="H1736" s="42"/>
      <c r="I1736" s="232"/>
      <c r="J1736" s="42"/>
      <c r="K1736" s="42"/>
      <c r="L1736" s="46"/>
      <c r="M1736" s="233"/>
      <c r="N1736" s="234"/>
      <c r="O1736" s="86"/>
      <c r="P1736" s="86"/>
      <c r="Q1736" s="86"/>
      <c r="R1736" s="86"/>
      <c r="S1736" s="86"/>
      <c r="T1736" s="87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T1736" s="19" t="s">
        <v>270</v>
      </c>
      <c r="AU1736" s="19" t="s">
        <v>84</v>
      </c>
    </row>
    <row r="1737" s="13" customFormat="1">
      <c r="A1737" s="13"/>
      <c r="B1737" s="235"/>
      <c r="C1737" s="236"/>
      <c r="D1737" s="237" t="s">
        <v>272</v>
      </c>
      <c r="E1737" s="238" t="s">
        <v>19</v>
      </c>
      <c r="F1737" s="239" t="s">
        <v>404</v>
      </c>
      <c r="G1737" s="236"/>
      <c r="H1737" s="238" t="s">
        <v>19</v>
      </c>
      <c r="I1737" s="240"/>
      <c r="J1737" s="236"/>
      <c r="K1737" s="236"/>
      <c r="L1737" s="241"/>
      <c r="M1737" s="242"/>
      <c r="N1737" s="243"/>
      <c r="O1737" s="243"/>
      <c r="P1737" s="243"/>
      <c r="Q1737" s="243"/>
      <c r="R1737" s="243"/>
      <c r="S1737" s="243"/>
      <c r="T1737" s="244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T1737" s="245" t="s">
        <v>272</v>
      </c>
      <c r="AU1737" s="245" t="s">
        <v>84</v>
      </c>
      <c r="AV1737" s="13" t="s">
        <v>82</v>
      </c>
      <c r="AW1737" s="13" t="s">
        <v>34</v>
      </c>
      <c r="AX1737" s="13" t="s">
        <v>75</v>
      </c>
      <c r="AY1737" s="245" t="s">
        <v>262</v>
      </c>
    </row>
    <row r="1738" s="14" customFormat="1">
      <c r="A1738" s="14"/>
      <c r="B1738" s="246"/>
      <c r="C1738" s="247"/>
      <c r="D1738" s="237" t="s">
        <v>272</v>
      </c>
      <c r="E1738" s="248" t="s">
        <v>19</v>
      </c>
      <c r="F1738" s="249" t="s">
        <v>1692</v>
      </c>
      <c r="G1738" s="247"/>
      <c r="H1738" s="250">
        <v>5.4000000000000004</v>
      </c>
      <c r="I1738" s="251"/>
      <c r="J1738" s="247"/>
      <c r="K1738" s="247"/>
      <c r="L1738" s="252"/>
      <c r="M1738" s="253"/>
      <c r="N1738" s="254"/>
      <c r="O1738" s="254"/>
      <c r="P1738" s="254"/>
      <c r="Q1738" s="254"/>
      <c r="R1738" s="254"/>
      <c r="S1738" s="254"/>
      <c r="T1738" s="255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T1738" s="256" t="s">
        <v>272</v>
      </c>
      <c r="AU1738" s="256" t="s">
        <v>84</v>
      </c>
      <c r="AV1738" s="14" t="s">
        <v>84</v>
      </c>
      <c r="AW1738" s="14" t="s">
        <v>34</v>
      </c>
      <c r="AX1738" s="14" t="s">
        <v>75</v>
      </c>
      <c r="AY1738" s="256" t="s">
        <v>262</v>
      </c>
    </row>
    <row r="1739" s="14" customFormat="1">
      <c r="A1739" s="14"/>
      <c r="B1739" s="246"/>
      <c r="C1739" s="247"/>
      <c r="D1739" s="237" t="s">
        <v>272</v>
      </c>
      <c r="E1739" s="248" t="s">
        <v>19</v>
      </c>
      <c r="F1739" s="249" t="s">
        <v>1693</v>
      </c>
      <c r="G1739" s="247"/>
      <c r="H1739" s="250">
        <v>5.5999999999999996</v>
      </c>
      <c r="I1739" s="251"/>
      <c r="J1739" s="247"/>
      <c r="K1739" s="247"/>
      <c r="L1739" s="252"/>
      <c r="M1739" s="253"/>
      <c r="N1739" s="254"/>
      <c r="O1739" s="254"/>
      <c r="P1739" s="254"/>
      <c r="Q1739" s="254"/>
      <c r="R1739" s="254"/>
      <c r="S1739" s="254"/>
      <c r="T1739" s="255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T1739" s="256" t="s">
        <v>272</v>
      </c>
      <c r="AU1739" s="256" t="s">
        <v>84</v>
      </c>
      <c r="AV1739" s="14" t="s">
        <v>84</v>
      </c>
      <c r="AW1739" s="14" t="s">
        <v>34</v>
      </c>
      <c r="AX1739" s="14" t="s">
        <v>75</v>
      </c>
      <c r="AY1739" s="256" t="s">
        <v>262</v>
      </c>
    </row>
    <row r="1740" s="14" customFormat="1">
      <c r="A1740" s="14"/>
      <c r="B1740" s="246"/>
      <c r="C1740" s="247"/>
      <c r="D1740" s="237" t="s">
        <v>272</v>
      </c>
      <c r="E1740" s="248" t="s">
        <v>19</v>
      </c>
      <c r="F1740" s="249" t="s">
        <v>1694</v>
      </c>
      <c r="G1740" s="247"/>
      <c r="H1740" s="250">
        <v>5.2999999999999998</v>
      </c>
      <c r="I1740" s="251"/>
      <c r="J1740" s="247"/>
      <c r="K1740" s="247"/>
      <c r="L1740" s="252"/>
      <c r="M1740" s="253"/>
      <c r="N1740" s="254"/>
      <c r="O1740" s="254"/>
      <c r="P1740" s="254"/>
      <c r="Q1740" s="254"/>
      <c r="R1740" s="254"/>
      <c r="S1740" s="254"/>
      <c r="T1740" s="255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T1740" s="256" t="s">
        <v>272</v>
      </c>
      <c r="AU1740" s="256" t="s">
        <v>84</v>
      </c>
      <c r="AV1740" s="14" t="s">
        <v>84</v>
      </c>
      <c r="AW1740" s="14" t="s">
        <v>34</v>
      </c>
      <c r="AX1740" s="14" t="s">
        <v>75</v>
      </c>
      <c r="AY1740" s="256" t="s">
        <v>262</v>
      </c>
    </row>
    <row r="1741" s="14" customFormat="1">
      <c r="A1741" s="14"/>
      <c r="B1741" s="246"/>
      <c r="C1741" s="247"/>
      <c r="D1741" s="237" t="s">
        <v>272</v>
      </c>
      <c r="E1741" s="248" t="s">
        <v>19</v>
      </c>
      <c r="F1741" s="249" t="s">
        <v>1695</v>
      </c>
      <c r="G1741" s="247"/>
      <c r="H1741" s="250">
        <v>6.2999999999999998</v>
      </c>
      <c r="I1741" s="251"/>
      <c r="J1741" s="247"/>
      <c r="K1741" s="247"/>
      <c r="L1741" s="252"/>
      <c r="M1741" s="253"/>
      <c r="N1741" s="254"/>
      <c r="O1741" s="254"/>
      <c r="P1741" s="254"/>
      <c r="Q1741" s="254"/>
      <c r="R1741" s="254"/>
      <c r="S1741" s="254"/>
      <c r="T1741" s="255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T1741" s="256" t="s">
        <v>272</v>
      </c>
      <c r="AU1741" s="256" t="s">
        <v>84</v>
      </c>
      <c r="AV1741" s="14" t="s">
        <v>84</v>
      </c>
      <c r="AW1741" s="14" t="s">
        <v>34</v>
      </c>
      <c r="AX1741" s="14" t="s">
        <v>75</v>
      </c>
      <c r="AY1741" s="256" t="s">
        <v>262</v>
      </c>
    </row>
    <row r="1742" s="14" customFormat="1">
      <c r="A1742" s="14"/>
      <c r="B1742" s="246"/>
      <c r="C1742" s="247"/>
      <c r="D1742" s="237" t="s">
        <v>272</v>
      </c>
      <c r="E1742" s="248" t="s">
        <v>19</v>
      </c>
      <c r="F1742" s="249" t="s">
        <v>1696</v>
      </c>
      <c r="G1742" s="247"/>
      <c r="H1742" s="250">
        <v>32.299999999999997</v>
      </c>
      <c r="I1742" s="251"/>
      <c r="J1742" s="247"/>
      <c r="K1742" s="247"/>
      <c r="L1742" s="252"/>
      <c r="M1742" s="253"/>
      <c r="N1742" s="254"/>
      <c r="O1742" s="254"/>
      <c r="P1742" s="254"/>
      <c r="Q1742" s="254"/>
      <c r="R1742" s="254"/>
      <c r="S1742" s="254"/>
      <c r="T1742" s="255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T1742" s="256" t="s">
        <v>272</v>
      </c>
      <c r="AU1742" s="256" t="s">
        <v>84</v>
      </c>
      <c r="AV1742" s="14" t="s">
        <v>84</v>
      </c>
      <c r="AW1742" s="14" t="s">
        <v>34</v>
      </c>
      <c r="AX1742" s="14" t="s">
        <v>75</v>
      </c>
      <c r="AY1742" s="256" t="s">
        <v>262</v>
      </c>
    </row>
    <row r="1743" s="14" customFormat="1">
      <c r="A1743" s="14"/>
      <c r="B1743" s="246"/>
      <c r="C1743" s="247"/>
      <c r="D1743" s="237" t="s">
        <v>272</v>
      </c>
      <c r="E1743" s="248" t="s">
        <v>19</v>
      </c>
      <c r="F1743" s="249" t="s">
        <v>1697</v>
      </c>
      <c r="G1743" s="247"/>
      <c r="H1743" s="250">
        <v>8.5</v>
      </c>
      <c r="I1743" s="251"/>
      <c r="J1743" s="247"/>
      <c r="K1743" s="247"/>
      <c r="L1743" s="252"/>
      <c r="M1743" s="253"/>
      <c r="N1743" s="254"/>
      <c r="O1743" s="254"/>
      <c r="P1743" s="254"/>
      <c r="Q1743" s="254"/>
      <c r="R1743" s="254"/>
      <c r="S1743" s="254"/>
      <c r="T1743" s="255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T1743" s="256" t="s">
        <v>272</v>
      </c>
      <c r="AU1743" s="256" t="s">
        <v>84</v>
      </c>
      <c r="AV1743" s="14" t="s">
        <v>84</v>
      </c>
      <c r="AW1743" s="14" t="s">
        <v>34</v>
      </c>
      <c r="AX1743" s="14" t="s">
        <v>75</v>
      </c>
      <c r="AY1743" s="256" t="s">
        <v>262</v>
      </c>
    </row>
    <row r="1744" s="16" customFormat="1">
      <c r="A1744" s="16"/>
      <c r="B1744" s="278"/>
      <c r="C1744" s="279"/>
      <c r="D1744" s="237" t="s">
        <v>272</v>
      </c>
      <c r="E1744" s="280" t="s">
        <v>19</v>
      </c>
      <c r="F1744" s="281" t="s">
        <v>419</v>
      </c>
      <c r="G1744" s="279"/>
      <c r="H1744" s="282">
        <v>63.399999999999999</v>
      </c>
      <c r="I1744" s="283"/>
      <c r="J1744" s="279"/>
      <c r="K1744" s="279"/>
      <c r="L1744" s="284"/>
      <c r="M1744" s="285"/>
      <c r="N1744" s="286"/>
      <c r="O1744" s="286"/>
      <c r="P1744" s="286"/>
      <c r="Q1744" s="286"/>
      <c r="R1744" s="286"/>
      <c r="S1744" s="286"/>
      <c r="T1744" s="287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T1744" s="288" t="s">
        <v>272</v>
      </c>
      <c r="AU1744" s="288" t="s">
        <v>84</v>
      </c>
      <c r="AV1744" s="16" t="s">
        <v>95</v>
      </c>
      <c r="AW1744" s="16" t="s">
        <v>34</v>
      </c>
      <c r="AX1744" s="16" t="s">
        <v>75</v>
      </c>
      <c r="AY1744" s="288" t="s">
        <v>262</v>
      </c>
    </row>
    <row r="1745" s="13" customFormat="1">
      <c r="A1745" s="13"/>
      <c r="B1745" s="235"/>
      <c r="C1745" s="236"/>
      <c r="D1745" s="237" t="s">
        <v>272</v>
      </c>
      <c r="E1745" s="238" t="s">
        <v>19</v>
      </c>
      <c r="F1745" s="239" t="s">
        <v>467</v>
      </c>
      <c r="G1745" s="236"/>
      <c r="H1745" s="238" t="s">
        <v>19</v>
      </c>
      <c r="I1745" s="240"/>
      <c r="J1745" s="236"/>
      <c r="K1745" s="236"/>
      <c r="L1745" s="241"/>
      <c r="M1745" s="242"/>
      <c r="N1745" s="243"/>
      <c r="O1745" s="243"/>
      <c r="P1745" s="243"/>
      <c r="Q1745" s="243"/>
      <c r="R1745" s="243"/>
      <c r="S1745" s="243"/>
      <c r="T1745" s="244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T1745" s="245" t="s">
        <v>272</v>
      </c>
      <c r="AU1745" s="245" t="s">
        <v>84</v>
      </c>
      <c r="AV1745" s="13" t="s">
        <v>82</v>
      </c>
      <c r="AW1745" s="13" t="s">
        <v>34</v>
      </c>
      <c r="AX1745" s="13" t="s">
        <v>75</v>
      </c>
      <c r="AY1745" s="245" t="s">
        <v>262</v>
      </c>
    </row>
    <row r="1746" s="14" customFormat="1">
      <c r="A1746" s="14"/>
      <c r="B1746" s="246"/>
      <c r="C1746" s="247"/>
      <c r="D1746" s="237" t="s">
        <v>272</v>
      </c>
      <c r="E1746" s="248" t="s">
        <v>19</v>
      </c>
      <c r="F1746" s="249" t="s">
        <v>1698</v>
      </c>
      <c r="G1746" s="247"/>
      <c r="H1746" s="250">
        <v>8.0500000000000007</v>
      </c>
      <c r="I1746" s="251"/>
      <c r="J1746" s="247"/>
      <c r="K1746" s="247"/>
      <c r="L1746" s="252"/>
      <c r="M1746" s="253"/>
      <c r="N1746" s="254"/>
      <c r="O1746" s="254"/>
      <c r="P1746" s="254"/>
      <c r="Q1746" s="254"/>
      <c r="R1746" s="254"/>
      <c r="S1746" s="254"/>
      <c r="T1746" s="255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T1746" s="256" t="s">
        <v>272</v>
      </c>
      <c r="AU1746" s="256" t="s">
        <v>84</v>
      </c>
      <c r="AV1746" s="14" t="s">
        <v>84</v>
      </c>
      <c r="AW1746" s="14" t="s">
        <v>34</v>
      </c>
      <c r="AX1746" s="14" t="s">
        <v>75</v>
      </c>
      <c r="AY1746" s="256" t="s">
        <v>262</v>
      </c>
    </row>
    <row r="1747" s="14" customFormat="1">
      <c r="A1747" s="14"/>
      <c r="B1747" s="246"/>
      <c r="C1747" s="247"/>
      <c r="D1747" s="237" t="s">
        <v>272</v>
      </c>
      <c r="E1747" s="248" t="s">
        <v>19</v>
      </c>
      <c r="F1747" s="249" t="s">
        <v>1699</v>
      </c>
      <c r="G1747" s="247"/>
      <c r="H1747" s="250">
        <v>7.2000000000000002</v>
      </c>
      <c r="I1747" s="251"/>
      <c r="J1747" s="247"/>
      <c r="K1747" s="247"/>
      <c r="L1747" s="252"/>
      <c r="M1747" s="253"/>
      <c r="N1747" s="254"/>
      <c r="O1747" s="254"/>
      <c r="P1747" s="254"/>
      <c r="Q1747" s="254"/>
      <c r="R1747" s="254"/>
      <c r="S1747" s="254"/>
      <c r="T1747" s="255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T1747" s="256" t="s">
        <v>272</v>
      </c>
      <c r="AU1747" s="256" t="s">
        <v>84</v>
      </c>
      <c r="AV1747" s="14" t="s">
        <v>84</v>
      </c>
      <c r="AW1747" s="14" t="s">
        <v>34</v>
      </c>
      <c r="AX1747" s="14" t="s">
        <v>75</v>
      </c>
      <c r="AY1747" s="256" t="s">
        <v>262</v>
      </c>
    </row>
    <row r="1748" s="14" customFormat="1">
      <c r="A1748" s="14"/>
      <c r="B1748" s="246"/>
      <c r="C1748" s="247"/>
      <c r="D1748" s="237" t="s">
        <v>272</v>
      </c>
      <c r="E1748" s="248" t="s">
        <v>19</v>
      </c>
      <c r="F1748" s="249" t="s">
        <v>1700</v>
      </c>
      <c r="G1748" s="247"/>
      <c r="H1748" s="250">
        <v>21.699999999999999</v>
      </c>
      <c r="I1748" s="251"/>
      <c r="J1748" s="247"/>
      <c r="K1748" s="247"/>
      <c r="L1748" s="252"/>
      <c r="M1748" s="253"/>
      <c r="N1748" s="254"/>
      <c r="O1748" s="254"/>
      <c r="P1748" s="254"/>
      <c r="Q1748" s="254"/>
      <c r="R1748" s="254"/>
      <c r="S1748" s="254"/>
      <c r="T1748" s="255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T1748" s="256" t="s">
        <v>272</v>
      </c>
      <c r="AU1748" s="256" t="s">
        <v>84</v>
      </c>
      <c r="AV1748" s="14" t="s">
        <v>84</v>
      </c>
      <c r="AW1748" s="14" t="s">
        <v>34</v>
      </c>
      <c r="AX1748" s="14" t="s">
        <v>75</v>
      </c>
      <c r="AY1748" s="256" t="s">
        <v>262</v>
      </c>
    </row>
    <row r="1749" s="14" customFormat="1">
      <c r="A1749" s="14"/>
      <c r="B1749" s="246"/>
      <c r="C1749" s="247"/>
      <c r="D1749" s="237" t="s">
        <v>272</v>
      </c>
      <c r="E1749" s="248" t="s">
        <v>19</v>
      </c>
      <c r="F1749" s="249" t="s">
        <v>1701</v>
      </c>
      <c r="G1749" s="247"/>
      <c r="H1749" s="250">
        <v>18.699999999999999</v>
      </c>
      <c r="I1749" s="251"/>
      <c r="J1749" s="247"/>
      <c r="K1749" s="247"/>
      <c r="L1749" s="252"/>
      <c r="M1749" s="253"/>
      <c r="N1749" s="254"/>
      <c r="O1749" s="254"/>
      <c r="P1749" s="254"/>
      <c r="Q1749" s="254"/>
      <c r="R1749" s="254"/>
      <c r="S1749" s="254"/>
      <c r="T1749" s="255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T1749" s="256" t="s">
        <v>272</v>
      </c>
      <c r="AU1749" s="256" t="s">
        <v>84</v>
      </c>
      <c r="AV1749" s="14" t="s">
        <v>84</v>
      </c>
      <c r="AW1749" s="14" t="s">
        <v>34</v>
      </c>
      <c r="AX1749" s="14" t="s">
        <v>75</v>
      </c>
      <c r="AY1749" s="256" t="s">
        <v>262</v>
      </c>
    </row>
    <row r="1750" s="14" customFormat="1">
      <c r="A1750" s="14"/>
      <c r="B1750" s="246"/>
      <c r="C1750" s="247"/>
      <c r="D1750" s="237" t="s">
        <v>272</v>
      </c>
      <c r="E1750" s="248" t="s">
        <v>19</v>
      </c>
      <c r="F1750" s="249" t="s">
        <v>1702</v>
      </c>
      <c r="G1750" s="247"/>
      <c r="H1750" s="250">
        <v>2.6000000000000001</v>
      </c>
      <c r="I1750" s="251"/>
      <c r="J1750" s="247"/>
      <c r="K1750" s="247"/>
      <c r="L1750" s="252"/>
      <c r="M1750" s="253"/>
      <c r="N1750" s="254"/>
      <c r="O1750" s="254"/>
      <c r="P1750" s="254"/>
      <c r="Q1750" s="254"/>
      <c r="R1750" s="254"/>
      <c r="S1750" s="254"/>
      <c r="T1750" s="255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T1750" s="256" t="s">
        <v>272</v>
      </c>
      <c r="AU1750" s="256" t="s">
        <v>84</v>
      </c>
      <c r="AV1750" s="14" t="s">
        <v>84</v>
      </c>
      <c r="AW1750" s="14" t="s">
        <v>34</v>
      </c>
      <c r="AX1750" s="14" t="s">
        <v>75</v>
      </c>
      <c r="AY1750" s="256" t="s">
        <v>262</v>
      </c>
    </row>
    <row r="1751" s="14" customFormat="1">
      <c r="A1751" s="14"/>
      <c r="B1751" s="246"/>
      <c r="C1751" s="247"/>
      <c r="D1751" s="237" t="s">
        <v>272</v>
      </c>
      <c r="E1751" s="248" t="s">
        <v>19</v>
      </c>
      <c r="F1751" s="249" t="s">
        <v>1703</v>
      </c>
      <c r="G1751" s="247"/>
      <c r="H1751" s="250">
        <v>3.8999999999999999</v>
      </c>
      <c r="I1751" s="251"/>
      <c r="J1751" s="247"/>
      <c r="K1751" s="247"/>
      <c r="L1751" s="252"/>
      <c r="M1751" s="253"/>
      <c r="N1751" s="254"/>
      <c r="O1751" s="254"/>
      <c r="P1751" s="254"/>
      <c r="Q1751" s="254"/>
      <c r="R1751" s="254"/>
      <c r="S1751" s="254"/>
      <c r="T1751" s="255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T1751" s="256" t="s">
        <v>272</v>
      </c>
      <c r="AU1751" s="256" t="s">
        <v>84</v>
      </c>
      <c r="AV1751" s="14" t="s">
        <v>84</v>
      </c>
      <c r="AW1751" s="14" t="s">
        <v>34</v>
      </c>
      <c r="AX1751" s="14" t="s">
        <v>75</v>
      </c>
      <c r="AY1751" s="256" t="s">
        <v>262</v>
      </c>
    </row>
    <row r="1752" s="16" customFormat="1">
      <c r="A1752" s="16"/>
      <c r="B1752" s="278"/>
      <c r="C1752" s="279"/>
      <c r="D1752" s="237" t="s">
        <v>272</v>
      </c>
      <c r="E1752" s="280" t="s">
        <v>19</v>
      </c>
      <c r="F1752" s="281" t="s">
        <v>419</v>
      </c>
      <c r="G1752" s="279"/>
      <c r="H1752" s="282">
        <v>62.149999999999999</v>
      </c>
      <c r="I1752" s="283"/>
      <c r="J1752" s="279"/>
      <c r="K1752" s="279"/>
      <c r="L1752" s="284"/>
      <c r="M1752" s="285"/>
      <c r="N1752" s="286"/>
      <c r="O1752" s="286"/>
      <c r="P1752" s="286"/>
      <c r="Q1752" s="286"/>
      <c r="R1752" s="286"/>
      <c r="S1752" s="286"/>
      <c r="T1752" s="287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T1752" s="288" t="s">
        <v>272</v>
      </c>
      <c r="AU1752" s="288" t="s">
        <v>84</v>
      </c>
      <c r="AV1752" s="16" t="s">
        <v>95</v>
      </c>
      <c r="AW1752" s="16" t="s">
        <v>34</v>
      </c>
      <c r="AX1752" s="16" t="s">
        <v>75</v>
      </c>
      <c r="AY1752" s="288" t="s">
        <v>262</v>
      </c>
    </row>
    <row r="1753" s="15" customFormat="1">
      <c r="A1753" s="15"/>
      <c r="B1753" s="257"/>
      <c r="C1753" s="258"/>
      <c r="D1753" s="237" t="s">
        <v>272</v>
      </c>
      <c r="E1753" s="259" t="s">
        <v>128</v>
      </c>
      <c r="F1753" s="260" t="s">
        <v>278</v>
      </c>
      <c r="G1753" s="258"/>
      <c r="H1753" s="261">
        <v>125.55</v>
      </c>
      <c r="I1753" s="262"/>
      <c r="J1753" s="258"/>
      <c r="K1753" s="258"/>
      <c r="L1753" s="263"/>
      <c r="M1753" s="264"/>
      <c r="N1753" s="265"/>
      <c r="O1753" s="265"/>
      <c r="P1753" s="265"/>
      <c r="Q1753" s="265"/>
      <c r="R1753" s="265"/>
      <c r="S1753" s="265"/>
      <c r="T1753" s="266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T1753" s="267" t="s">
        <v>272</v>
      </c>
      <c r="AU1753" s="267" t="s">
        <v>84</v>
      </c>
      <c r="AV1753" s="15" t="s">
        <v>268</v>
      </c>
      <c r="AW1753" s="15" t="s">
        <v>34</v>
      </c>
      <c r="AX1753" s="15" t="s">
        <v>82</v>
      </c>
      <c r="AY1753" s="267" t="s">
        <v>262</v>
      </c>
    </row>
    <row r="1754" s="2" customFormat="1" ht="24.15" customHeight="1">
      <c r="A1754" s="40"/>
      <c r="B1754" s="41"/>
      <c r="C1754" s="217" t="s">
        <v>1704</v>
      </c>
      <c r="D1754" s="217" t="s">
        <v>264</v>
      </c>
      <c r="E1754" s="218" t="s">
        <v>1705</v>
      </c>
      <c r="F1754" s="219" t="s">
        <v>1706</v>
      </c>
      <c r="G1754" s="220" t="s">
        <v>130</v>
      </c>
      <c r="H1754" s="221">
        <v>8</v>
      </c>
      <c r="I1754" s="222"/>
      <c r="J1754" s="223">
        <f>ROUND(I1754*H1754,2)</f>
        <v>0</v>
      </c>
      <c r="K1754" s="219" t="s">
        <v>267</v>
      </c>
      <c r="L1754" s="46"/>
      <c r="M1754" s="224" t="s">
        <v>19</v>
      </c>
      <c r="N1754" s="225" t="s">
        <v>46</v>
      </c>
      <c r="O1754" s="86"/>
      <c r="P1754" s="226">
        <f>O1754*H1754</f>
        <v>0</v>
      </c>
      <c r="Q1754" s="226">
        <v>0.00073999999999999999</v>
      </c>
      <c r="R1754" s="226">
        <f>Q1754*H1754</f>
        <v>0.0059199999999999999</v>
      </c>
      <c r="S1754" s="226">
        <v>0</v>
      </c>
      <c r="T1754" s="227">
        <f>S1754*H1754</f>
        <v>0</v>
      </c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R1754" s="228" t="s">
        <v>367</v>
      </c>
      <c r="AT1754" s="228" t="s">
        <v>264</v>
      </c>
      <c r="AU1754" s="228" t="s">
        <v>84</v>
      </c>
      <c r="AY1754" s="19" t="s">
        <v>262</v>
      </c>
      <c r="BE1754" s="229">
        <f>IF(N1754="základní",J1754,0)</f>
        <v>0</v>
      </c>
      <c r="BF1754" s="229">
        <f>IF(N1754="snížená",J1754,0)</f>
        <v>0</v>
      </c>
      <c r="BG1754" s="229">
        <f>IF(N1754="zákl. přenesená",J1754,0)</f>
        <v>0</v>
      </c>
      <c r="BH1754" s="229">
        <f>IF(N1754="sníž. přenesená",J1754,0)</f>
        <v>0</v>
      </c>
      <c r="BI1754" s="229">
        <f>IF(N1754="nulová",J1754,0)</f>
        <v>0</v>
      </c>
      <c r="BJ1754" s="19" t="s">
        <v>82</v>
      </c>
      <c r="BK1754" s="229">
        <f>ROUND(I1754*H1754,2)</f>
        <v>0</v>
      </c>
      <c r="BL1754" s="19" t="s">
        <v>367</v>
      </c>
      <c r="BM1754" s="228" t="s">
        <v>1707</v>
      </c>
    </row>
    <row r="1755" s="2" customFormat="1">
      <c r="A1755" s="40"/>
      <c r="B1755" s="41"/>
      <c r="C1755" s="42"/>
      <c r="D1755" s="230" t="s">
        <v>270</v>
      </c>
      <c r="E1755" s="42"/>
      <c r="F1755" s="231" t="s">
        <v>1708</v>
      </c>
      <c r="G1755" s="42"/>
      <c r="H1755" s="42"/>
      <c r="I1755" s="232"/>
      <c r="J1755" s="42"/>
      <c r="K1755" s="42"/>
      <c r="L1755" s="46"/>
      <c r="M1755" s="233"/>
      <c r="N1755" s="234"/>
      <c r="O1755" s="86"/>
      <c r="P1755" s="86"/>
      <c r="Q1755" s="86"/>
      <c r="R1755" s="86"/>
      <c r="S1755" s="86"/>
      <c r="T1755" s="87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T1755" s="19" t="s">
        <v>270</v>
      </c>
      <c r="AU1755" s="19" t="s">
        <v>84</v>
      </c>
    </row>
    <row r="1756" s="13" customFormat="1">
      <c r="A1756" s="13"/>
      <c r="B1756" s="235"/>
      <c r="C1756" s="236"/>
      <c r="D1756" s="237" t="s">
        <v>272</v>
      </c>
      <c r="E1756" s="238" t="s">
        <v>19</v>
      </c>
      <c r="F1756" s="239" t="s">
        <v>404</v>
      </c>
      <c r="G1756" s="236"/>
      <c r="H1756" s="238" t="s">
        <v>19</v>
      </c>
      <c r="I1756" s="240"/>
      <c r="J1756" s="236"/>
      <c r="K1756" s="236"/>
      <c r="L1756" s="241"/>
      <c r="M1756" s="242"/>
      <c r="N1756" s="243"/>
      <c r="O1756" s="243"/>
      <c r="P1756" s="243"/>
      <c r="Q1756" s="243"/>
      <c r="R1756" s="243"/>
      <c r="S1756" s="243"/>
      <c r="T1756" s="244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T1756" s="245" t="s">
        <v>272</v>
      </c>
      <c r="AU1756" s="245" t="s">
        <v>84</v>
      </c>
      <c r="AV1756" s="13" t="s">
        <v>82</v>
      </c>
      <c r="AW1756" s="13" t="s">
        <v>34</v>
      </c>
      <c r="AX1756" s="13" t="s">
        <v>75</v>
      </c>
      <c r="AY1756" s="245" t="s">
        <v>262</v>
      </c>
    </row>
    <row r="1757" s="14" customFormat="1">
      <c r="A1757" s="14"/>
      <c r="B1757" s="246"/>
      <c r="C1757" s="247"/>
      <c r="D1757" s="237" t="s">
        <v>272</v>
      </c>
      <c r="E1757" s="248" t="s">
        <v>19</v>
      </c>
      <c r="F1757" s="249" t="s">
        <v>1709</v>
      </c>
      <c r="G1757" s="247"/>
      <c r="H1757" s="250">
        <v>8</v>
      </c>
      <c r="I1757" s="251"/>
      <c r="J1757" s="247"/>
      <c r="K1757" s="247"/>
      <c r="L1757" s="252"/>
      <c r="M1757" s="253"/>
      <c r="N1757" s="254"/>
      <c r="O1757" s="254"/>
      <c r="P1757" s="254"/>
      <c r="Q1757" s="254"/>
      <c r="R1757" s="254"/>
      <c r="S1757" s="254"/>
      <c r="T1757" s="255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T1757" s="256" t="s">
        <v>272</v>
      </c>
      <c r="AU1757" s="256" t="s">
        <v>84</v>
      </c>
      <c r="AV1757" s="14" t="s">
        <v>84</v>
      </c>
      <c r="AW1757" s="14" t="s">
        <v>34</v>
      </c>
      <c r="AX1757" s="14" t="s">
        <v>75</v>
      </c>
      <c r="AY1757" s="256" t="s">
        <v>262</v>
      </c>
    </row>
    <row r="1758" s="15" customFormat="1">
      <c r="A1758" s="15"/>
      <c r="B1758" s="257"/>
      <c r="C1758" s="258"/>
      <c r="D1758" s="237" t="s">
        <v>272</v>
      </c>
      <c r="E1758" s="259" t="s">
        <v>132</v>
      </c>
      <c r="F1758" s="260" t="s">
        <v>278</v>
      </c>
      <c r="G1758" s="258"/>
      <c r="H1758" s="261">
        <v>8</v>
      </c>
      <c r="I1758" s="262"/>
      <c r="J1758" s="258"/>
      <c r="K1758" s="258"/>
      <c r="L1758" s="263"/>
      <c r="M1758" s="264"/>
      <c r="N1758" s="265"/>
      <c r="O1758" s="265"/>
      <c r="P1758" s="265"/>
      <c r="Q1758" s="265"/>
      <c r="R1758" s="265"/>
      <c r="S1758" s="265"/>
      <c r="T1758" s="266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T1758" s="267" t="s">
        <v>272</v>
      </c>
      <c r="AU1758" s="267" t="s">
        <v>84</v>
      </c>
      <c r="AV1758" s="15" t="s">
        <v>268</v>
      </c>
      <c r="AW1758" s="15" t="s">
        <v>34</v>
      </c>
      <c r="AX1758" s="15" t="s">
        <v>82</v>
      </c>
      <c r="AY1758" s="267" t="s">
        <v>262</v>
      </c>
    </row>
    <row r="1759" s="2" customFormat="1" ht="24.15" customHeight="1">
      <c r="A1759" s="40"/>
      <c r="B1759" s="41"/>
      <c r="C1759" s="217" t="s">
        <v>1710</v>
      </c>
      <c r="D1759" s="217" t="s">
        <v>264</v>
      </c>
      <c r="E1759" s="218" t="s">
        <v>1711</v>
      </c>
      <c r="F1759" s="219" t="s">
        <v>1712</v>
      </c>
      <c r="G1759" s="220" t="s">
        <v>116</v>
      </c>
      <c r="H1759" s="221">
        <v>167.93000000000001</v>
      </c>
      <c r="I1759" s="222"/>
      <c r="J1759" s="223">
        <f>ROUND(I1759*H1759,2)</f>
        <v>0</v>
      </c>
      <c r="K1759" s="219" t="s">
        <v>267</v>
      </c>
      <c r="L1759" s="46"/>
      <c r="M1759" s="224" t="s">
        <v>19</v>
      </c>
      <c r="N1759" s="225" t="s">
        <v>46</v>
      </c>
      <c r="O1759" s="86"/>
      <c r="P1759" s="226">
        <f>O1759*H1759</f>
        <v>0</v>
      </c>
      <c r="Q1759" s="226">
        <v>0.0074999999999999997</v>
      </c>
      <c r="R1759" s="226">
        <f>Q1759*H1759</f>
        <v>1.2594749999999999</v>
      </c>
      <c r="S1759" s="226">
        <v>0</v>
      </c>
      <c r="T1759" s="227">
        <f>S1759*H1759</f>
        <v>0</v>
      </c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R1759" s="228" t="s">
        <v>367</v>
      </c>
      <c r="AT1759" s="228" t="s">
        <v>264</v>
      </c>
      <c r="AU1759" s="228" t="s">
        <v>84</v>
      </c>
      <c r="AY1759" s="19" t="s">
        <v>262</v>
      </c>
      <c r="BE1759" s="229">
        <f>IF(N1759="základní",J1759,0)</f>
        <v>0</v>
      </c>
      <c r="BF1759" s="229">
        <f>IF(N1759="snížená",J1759,0)</f>
        <v>0</v>
      </c>
      <c r="BG1759" s="229">
        <f>IF(N1759="zákl. přenesená",J1759,0)</f>
        <v>0</v>
      </c>
      <c r="BH1759" s="229">
        <f>IF(N1759="sníž. přenesená",J1759,0)</f>
        <v>0</v>
      </c>
      <c r="BI1759" s="229">
        <f>IF(N1759="nulová",J1759,0)</f>
        <v>0</v>
      </c>
      <c r="BJ1759" s="19" t="s">
        <v>82</v>
      </c>
      <c r="BK1759" s="229">
        <f>ROUND(I1759*H1759,2)</f>
        <v>0</v>
      </c>
      <c r="BL1759" s="19" t="s">
        <v>367</v>
      </c>
      <c r="BM1759" s="228" t="s">
        <v>1713</v>
      </c>
    </row>
    <row r="1760" s="2" customFormat="1">
      <c r="A1760" s="40"/>
      <c r="B1760" s="41"/>
      <c r="C1760" s="42"/>
      <c r="D1760" s="230" t="s">
        <v>270</v>
      </c>
      <c r="E1760" s="42"/>
      <c r="F1760" s="231" t="s">
        <v>1714</v>
      </c>
      <c r="G1760" s="42"/>
      <c r="H1760" s="42"/>
      <c r="I1760" s="232"/>
      <c r="J1760" s="42"/>
      <c r="K1760" s="42"/>
      <c r="L1760" s="46"/>
      <c r="M1760" s="233"/>
      <c r="N1760" s="234"/>
      <c r="O1760" s="86"/>
      <c r="P1760" s="86"/>
      <c r="Q1760" s="86"/>
      <c r="R1760" s="86"/>
      <c r="S1760" s="86"/>
      <c r="T1760" s="87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T1760" s="19" t="s">
        <v>270</v>
      </c>
      <c r="AU1760" s="19" t="s">
        <v>84</v>
      </c>
    </row>
    <row r="1761" s="13" customFormat="1">
      <c r="A1761" s="13"/>
      <c r="B1761" s="235"/>
      <c r="C1761" s="236"/>
      <c r="D1761" s="237" t="s">
        <v>272</v>
      </c>
      <c r="E1761" s="238" t="s">
        <v>19</v>
      </c>
      <c r="F1761" s="239" t="s">
        <v>404</v>
      </c>
      <c r="G1761" s="236"/>
      <c r="H1761" s="238" t="s">
        <v>19</v>
      </c>
      <c r="I1761" s="240"/>
      <c r="J1761" s="236"/>
      <c r="K1761" s="236"/>
      <c r="L1761" s="241"/>
      <c r="M1761" s="242"/>
      <c r="N1761" s="243"/>
      <c r="O1761" s="243"/>
      <c r="P1761" s="243"/>
      <c r="Q1761" s="243"/>
      <c r="R1761" s="243"/>
      <c r="S1761" s="243"/>
      <c r="T1761" s="244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T1761" s="245" t="s">
        <v>272</v>
      </c>
      <c r="AU1761" s="245" t="s">
        <v>84</v>
      </c>
      <c r="AV1761" s="13" t="s">
        <v>82</v>
      </c>
      <c r="AW1761" s="13" t="s">
        <v>34</v>
      </c>
      <c r="AX1761" s="13" t="s">
        <v>75</v>
      </c>
      <c r="AY1761" s="245" t="s">
        <v>262</v>
      </c>
    </row>
    <row r="1762" s="14" customFormat="1">
      <c r="A1762" s="14"/>
      <c r="B1762" s="246"/>
      <c r="C1762" s="247"/>
      <c r="D1762" s="237" t="s">
        <v>272</v>
      </c>
      <c r="E1762" s="248" t="s">
        <v>19</v>
      </c>
      <c r="F1762" s="249" t="s">
        <v>506</v>
      </c>
      <c r="G1762" s="247"/>
      <c r="H1762" s="250">
        <v>6.3700000000000001</v>
      </c>
      <c r="I1762" s="251"/>
      <c r="J1762" s="247"/>
      <c r="K1762" s="247"/>
      <c r="L1762" s="252"/>
      <c r="M1762" s="253"/>
      <c r="N1762" s="254"/>
      <c r="O1762" s="254"/>
      <c r="P1762" s="254"/>
      <c r="Q1762" s="254"/>
      <c r="R1762" s="254"/>
      <c r="S1762" s="254"/>
      <c r="T1762" s="255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T1762" s="256" t="s">
        <v>272</v>
      </c>
      <c r="AU1762" s="256" t="s">
        <v>84</v>
      </c>
      <c r="AV1762" s="14" t="s">
        <v>84</v>
      </c>
      <c r="AW1762" s="14" t="s">
        <v>34</v>
      </c>
      <c r="AX1762" s="14" t="s">
        <v>75</v>
      </c>
      <c r="AY1762" s="256" t="s">
        <v>262</v>
      </c>
    </row>
    <row r="1763" s="14" customFormat="1">
      <c r="A1763" s="14"/>
      <c r="B1763" s="246"/>
      <c r="C1763" s="247"/>
      <c r="D1763" s="237" t="s">
        <v>272</v>
      </c>
      <c r="E1763" s="248" t="s">
        <v>19</v>
      </c>
      <c r="F1763" s="249" t="s">
        <v>507</v>
      </c>
      <c r="G1763" s="247"/>
      <c r="H1763" s="250">
        <v>1.98</v>
      </c>
      <c r="I1763" s="251"/>
      <c r="J1763" s="247"/>
      <c r="K1763" s="247"/>
      <c r="L1763" s="252"/>
      <c r="M1763" s="253"/>
      <c r="N1763" s="254"/>
      <c r="O1763" s="254"/>
      <c r="P1763" s="254"/>
      <c r="Q1763" s="254"/>
      <c r="R1763" s="254"/>
      <c r="S1763" s="254"/>
      <c r="T1763" s="255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T1763" s="256" t="s">
        <v>272</v>
      </c>
      <c r="AU1763" s="256" t="s">
        <v>84</v>
      </c>
      <c r="AV1763" s="14" t="s">
        <v>84</v>
      </c>
      <c r="AW1763" s="14" t="s">
        <v>34</v>
      </c>
      <c r="AX1763" s="14" t="s">
        <v>75</v>
      </c>
      <c r="AY1763" s="256" t="s">
        <v>262</v>
      </c>
    </row>
    <row r="1764" s="14" customFormat="1">
      <c r="A1764" s="14"/>
      <c r="B1764" s="246"/>
      <c r="C1764" s="247"/>
      <c r="D1764" s="237" t="s">
        <v>272</v>
      </c>
      <c r="E1764" s="248" t="s">
        <v>19</v>
      </c>
      <c r="F1764" s="249" t="s">
        <v>508</v>
      </c>
      <c r="G1764" s="247"/>
      <c r="H1764" s="250">
        <v>4.6600000000000001</v>
      </c>
      <c r="I1764" s="251"/>
      <c r="J1764" s="247"/>
      <c r="K1764" s="247"/>
      <c r="L1764" s="252"/>
      <c r="M1764" s="253"/>
      <c r="N1764" s="254"/>
      <c r="O1764" s="254"/>
      <c r="P1764" s="254"/>
      <c r="Q1764" s="254"/>
      <c r="R1764" s="254"/>
      <c r="S1764" s="254"/>
      <c r="T1764" s="255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T1764" s="256" t="s">
        <v>272</v>
      </c>
      <c r="AU1764" s="256" t="s">
        <v>84</v>
      </c>
      <c r="AV1764" s="14" t="s">
        <v>84</v>
      </c>
      <c r="AW1764" s="14" t="s">
        <v>34</v>
      </c>
      <c r="AX1764" s="14" t="s">
        <v>75</v>
      </c>
      <c r="AY1764" s="256" t="s">
        <v>262</v>
      </c>
    </row>
    <row r="1765" s="14" customFormat="1">
      <c r="A1765" s="14"/>
      <c r="B1765" s="246"/>
      <c r="C1765" s="247"/>
      <c r="D1765" s="237" t="s">
        <v>272</v>
      </c>
      <c r="E1765" s="248" t="s">
        <v>19</v>
      </c>
      <c r="F1765" s="249" t="s">
        <v>509</v>
      </c>
      <c r="G1765" s="247"/>
      <c r="H1765" s="250">
        <v>1.8899999999999999</v>
      </c>
      <c r="I1765" s="251"/>
      <c r="J1765" s="247"/>
      <c r="K1765" s="247"/>
      <c r="L1765" s="252"/>
      <c r="M1765" s="253"/>
      <c r="N1765" s="254"/>
      <c r="O1765" s="254"/>
      <c r="P1765" s="254"/>
      <c r="Q1765" s="254"/>
      <c r="R1765" s="254"/>
      <c r="S1765" s="254"/>
      <c r="T1765" s="255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T1765" s="256" t="s">
        <v>272</v>
      </c>
      <c r="AU1765" s="256" t="s">
        <v>84</v>
      </c>
      <c r="AV1765" s="14" t="s">
        <v>84</v>
      </c>
      <c r="AW1765" s="14" t="s">
        <v>34</v>
      </c>
      <c r="AX1765" s="14" t="s">
        <v>75</v>
      </c>
      <c r="AY1765" s="256" t="s">
        <v>262</v>
      </c>
    </row>
    <row r="1766" s="14" customFormat="1">
      <c r="A1766" s="14"/>
      <c r="B1766" s="246"/>
      <c r="C1766" s="247"/>
      <c r="D1766" s="237" t="s">
        <v>272</v>
      </c>
      <c r="E1766" s="248" t="s">
        <v>19</v>
      </c>
      <c r="F1766" s="249" t="s">
        <v>510</v>
      </c>
      <c r="G1766" s="247"/>
      <c r="H1766" s="250">
        <v>2.8799999999999999</v>
      </c>
      <c r="I1766" s="251"/>
      <c r="J1766" s="247"/>
      <c r="K1766" s="247"/>
      <c r="L1766" s="252"/>
      <c r="M1766" s="253"/>
      <c r="N1766" s="254"/>
      <c r="O1766" s="254"/>
      <c r="P1766" s="254"/>
      <c r="Q1766" s="254"/>
      <c r="R1766" s="254"/>
      <c r="S1766" s="254"/>
      <c r="T1766" s="255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T1766" s="256" t="s">
        <v>272</v>
      </c>
      <c r="AU1766" s="256" t="s">
        <v>84</v>
      </c>
      <c r="AV1766" s="14" t="s">
        <v>84</v>
      </c>
      <c r="AW1766" s="14" t="s">
        <v>34</v>
      </c>
      <c r="AX1766" s="14" t="s">
        <v>75</v>
      </c>
      <c r="AY1766" s="256" t="s">
        <v>262</v>
      </c>
    </row>
    <row r="1767" s="14" customFormat="1">
      <c r="A1767" s="14"/>
      <c r="B1767" s="246"/>
      <c r="C1767" s="247"/>
      <c r="D1767" s="237" t="s">
        <v>272</v>
      </c>
      <c r="E1767" s="248" t="s">
        <v>19</v>
      </c>
      <c r="F1767" s="249" t="s">
        <v>511</v>
      </c>
      <c r="G1767" s="247"/>
      <c r="H1767" s="250">
        <v>3.3199999999999998</v>
      </c>
      <c r="I1767" s="251"/>
      <c r="J1767" s="247"/>
      <c r="K1767" s="247"/>
      <c r="L1767" s="252"/>
      <c r="M1767" s="253"/>
      <c r="N1767" s="254"/>
      <c r="O1767" s="254"/>
      <c r="P1767" s="254"/>
      <c r="Q1767" s="254"/>
      <c r="R1767" s="254"/>
      <c r="S1767" s="254"/>
      <c r="T1767" s="255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T1767" s="256" t="s">
        <v>272</v>
      </c>
      <c r="AU1767" s="256" t="s">
        <v>84</v>
      </c>
      <c r="AV1767" s="14" t="s">
        <v>84</v>
      </c>
      <c r="AW1767" s="14" t="s">
        <v>34</v>
      </c>
      <c r="AX1767" s="14" t="s">
        <v>75</v>
      </c>
      <c r="AY1767" s="256" t="s">
        <v>262</v>
      </c>
    </row>
    <row r="1768" s="14" customFormat="1">
      <c r="A1768" s="14"/>
      <c r="B1768" s="246"/>
      <c r="C1768" s="247"/>
      <c r="D1768" s="237" t="s">
        <v>272</v>
      </c>
      <c r="E1768" s="248" t="s">
        <v>19</v>
      </c>
      <c r="F1768" s="249" t="s">
        <v>512</v>
      </c>
      <c r="G1768" s="247"/>
      <c r="H1768" s="250">
        <v>4.6600000000000001</v>
      </c>
      <c r="I1768" s="251"/>
      <c r="J1768" s="247"/>
      <c r="K1768" s="247"/>
      <c r="L1768" s="252"/>
      <c r="M1768" s="253"/>
      <c r="N1768" s="254"/>
      <c r="O1768" s="254"/>
      <c r="P1768" s="254"/>
      <c r="Q1768" s="254"/>
      <c r="R1768" s="254"/>
      <c r="S1768" s="254"/>
      <c r="T1768" s="255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T1768" s="256" t="s">
        <v>272</v>
      </c>
      <c r="AU1768" s="256" t="s">
        <v>84</v>
      </c>
      <c r="AV1768" s="14" t="s">
        <v>84</v>
      </c>
      <c r="AW1768" s="14" t="s">
        <v>34</v>
      </c>
      <c r="AX1768" s="14" t="s">
        <v>75</v>
      </c>
      <c r="AY1768" s="256" t="s">
        <v>262</v>
      </c>
    </row>
    <row r="1769" s="14" customFormat="1">
      <c r="A1769" s="14"/>
      <c r="B1769" s="246"/>
      <c r="C1769" s="247"/>
      <c r="D1769" s="237" t="s">
        <v>272</v>
      </c>
      <c r="E1769" s="248" t="s">
        <v>19</v>
      </c>
      <c r="F1769" s="249" t="s">
        <v>513</v>
      </c>
      <c r="G1769" s="247"/>
      <c r="H1769" s="250">
        <v>67.859999999999999</v>
      </c>
      <c r="I1769" s="251"/>
      <c r="J1769" s="247"/>
      <c r="K1769" s="247"/>
      <c r="L1769" s="252"/>
      <c r="M1769" s="253"/>
      <c r="N1769" s="254"/>
      <c r="O1769" s="254"/>
      <c r="P1769" s="254"/>
      <c r="Q1769" s="254"/>
      <c r="R1769" s="254"/>
      <c r="S1769" s="254"/>
      <c r="T1769" s="255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T1769" s="256" t="s">
        <v>272</v>
      </c>
      <c r="AU1769" s="256" t="s">
        <v>84</v>
      </c>
      <c r="AV1769" s="14" t="s">
        <v>84</v>
      </c>
      <c r="AW1769" s="14" t="s">
        <v>34</v>
      </c>
      <c r="AX1769" s="14" t="s">
        <v>75</v>
      </c>
      <c r="AY1769" s="256" t="s">
        <v>262</v>
      </c>
    </row>
    <row r="1770" s="16" customFormat="1">
      <c r="A1770" s="16"/>
      <c r="B1770" s="278"/>
      <c r="C1770" s="279"/>
      <c r="D1770" s="237" t="s">
        <v>272</v>
      </c>
      <c r="E1770" s="280" t="s">
        <v>19</v>
      </c>
      <c r="F1770" s="281" t="s">
        <v>419</v>
      </c>
      <c r="G1770" s="279"/>
      <c r="H1770" s="282">
        <v>93.620000000000005</v>
      </c>
      <c r="I1770" s="283"/>
      <c r="J1770" s="279"/>
      <c r="K1770" s="279"/>
      <c r="L1770" s="284"/>
      <c r="M1770" s="285"/>
      <c r="N1770" s="286"/>
      <c r="O1770" s="286"/>
      <c r="P1770" s="286"/>
      <c r="Q1770" s="286"/>
      <c r="R1770" s="286"/>
      <c r="S1770" s="286"/>
      <c r="T1770" s="287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T1770" s="288" t="s">
        <v>272</v>
      </c>
      <c r="AU1770" s="288" t="s">
        <v>84</v>
      </c>
      <c r="AV1770" s="16" t="s">
        <v>95</v>
      </c>
      <c r="AW1770" s="16" t="s">
        <v>34</v>
      </c>
      <c r="AX1770" s="16" t="s">
        <v>75</v>
      </c>
      <c r="AY1770" s="288" t="s">
        <v>262</v>
      </c>
    </row>
    <row r="1771" s="13" customFormat="1">
      <c r="A1771" s="13"/>
      <c r="B1771" s="235"/>
      <c r="C1771" s="236"/>
      <c r="D1771" s="237" t="s">
        <v>272</v>
      </c>
      <c r="E1771" s="238" t="s">
        <v>19</v>
      </c>
      <c r="F1771" s="239" t="s">
        <v>467</v>
      </c>
      <c r="G1771" s="236"/>
      <c r="H1771" s="238" t="s">
        <v>19</v>
      </c>
      <c r="I1771" s="240"/>
      <c r="J1771" s="236"/>
      <c r="K1771" s="236"/>
      <c r="L1771" s="241"/>
      <c r="M1771" s="242"/>
      <c r="N1771" s="243"/>
      <c r="O1771" s="243"/>
      <c r="P1771" s="243"/>
      <c r="Q1771" s="243"/>
      <c r="R1771" s="243"/>
      <c r="S1771" s="243"/>
      <c r="T1771" s="244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T1771" s="245" t="s">
        <v>272</v>
      </c>
      <c r="AU1771" s="245" t="s">
        <v>84</v>
      </c>
      <c r="AV1771" s="13" t="s">
        <v>82</v>
      </c>
      <c r="AW1771" s="13" t="s">
        <v>34</v>
      </c>
      <c r="AX1771" s="13" t="s">
        <v>75</v>
      </c>
      <c r="AY1771" s="245" t="s">
        <v>262</v>
      </c>
    </row>
    <row r="1772" s="14" customFormat="1">
      <c r="A1772" s="14"/>
      <c r="B1772" s="246"/>
      <c r="C1772" s="247"/>
      <c r="D1772" s="237" t="s">
        <v>272</v>
      </c>
      <c r="E1772" s="248" t="s">
        <v>19</v>
      </c>
      <c r="F1772" s="249" t="s">
        <v>867</v>
      </c>
      <c r="G1772" s="247"/>
      <c r="H1772" s="250">
        <v>4.7300000000000004</v>
      </c>
      <c r="I1772" s="251"/>
      <c r="J1772" s="247"/>
      <c r="K1772" s="247"/>
      <c r="L1772" s="252"/>
      <c r="M1772" s="253"/>
      <c r="N1772" s="254"/>
      <c r="O1772" s="254"/>
      <c r="P1772" s="254"/>
      <c r="Q1772" s="254"/>
      <c r="R1772" s="254"/>
      <c r="S1772" s="254"/>
      <c r="T1772" s="255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T1772" s="256" t="s">
        <v>272</v>
      </c>
      <c r="AU1772" s="256" t="s">
        <v>84</v>
      </c>
      <c r="AV1772" s="14" t="s">
        <v>84</v>
      </c>
      <c r="AW1772" s="14" t="s">
        <v>34</v>
      </c>
      <c r="AX1772" s="14" t="s">
        <v>75</v>
      </c>
      <c r="AY1772" s="256" t="s">
        <v>262</v>
      </c>
    </row>
    <row r="1773" s="14" customFormat="1">
      <c r="A1773" s="14"/>
      <c r="B1773" s="246"/>
      <c r="C1773" s="247"/>
      <c r="D1773" s="237" t="s">
        <v>272</v>
      </c>
      <c r="E1773" s="248" t="s">
        <v>19</v>
      </c>
      <c r="F1773" s="249" t="s">
        <v>868</v>
      </c>
      <c r="G1773" s="247"/>
      <c r="H1773" s="250">
        <v>3.7400000000000002</v>
      </c>
      <c r="I1773" s="251"/>
      <c r="J1773" s="247"/>
      <c r="K1773" s="247"/>
      <c r="L1773" s="252"/>
      <c r="M1773" s="253"/>
      <c r="N1773" s="254"/>
      <c r="O1773" s="254"/>
      <c r="P1773" s="254"/>
      <c r="Q1773" s="254"/>
      <c r="R1773" s="254"/>
      <c r="S1773" s="254"/>
      <c r="T1773" s="255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T1773" s="256" t="s">
        <v>272</v>
      </c>
      <c r="AU1773" s="256" t="s">
        <v>84</v>
      </c>
      <c r="AV1773" s="14" t="s">
        <v>84</v>
      </c>
      <c r="AW1773" s="14" t="s">
        <v>34</v>
      </c>
      <c r="AX1773" s="14" t="s">
        <v>75</v>
      </c>
      <c r="AY1773" s="256" t="s">
        <v>262</v>
      </c>
    </row>
    <row r="1774" s="14" customFormat="1">
      <c r="A1774" s="14"/>
      <c r="B1774" s="246"/>
      <c r="C1774" s="247"/>
      <c r="D1774" s="237" t="s">
        <v>272</v>
      </c>
      <c r="E1774" s="248" t="s">
        <v>19</v>
      </c>
      <c r="F1774" s="249" t="s">
        <v>869</v>
      </c>
      <c r="G1774" s="247"/>
      <c r="H1774" s="250">
        <v>25.5</v>
      </c>
      <c r="I1774" s="251"/>
      <c r="J1774" s="247"/>
      <c r="K1774" s="247"/>
      <c r="L1774" s="252"/>
      <c r="M1774" s="253"/>
      <c r="N1774" s="254"/>
      <c r="O1774" s="254"/>
      <c r="P1774" s="254"/>
      <c r="Q1774" s="254"/>
      <c r="R1774" s="254"/>
      <c r="S1774" s="254"/>
      <c r="T1774" s="255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T1774" s="256" t="s">
        <v>272</v>
      </c>
      <c r="AU1774" s="256" t="s">
        <v>84</v>
      </c>
      <c r="AV1774" s="14" t="s">
        <v>84</v>
      </c>
      <c r="AW1774" s="14" t="s">
        <v>34</v>
      </c>
      <c r="AX1774" s="14" t="s">
        <v>75</v>
      </c>
      <c r="AY1774" s="256" t="s">
        <v>262</v>
      </c>
    </row>
    <row r="1775" s="14" customFormat="1">
      <c r="A1775" s="14"/>
      <c r="B1775" s="246"/>
      <c r="C1775" s="247"/>
      <c r="D1775" s="237" t="s">
        <v>272</v>
      </c>
      <c r="E1775" s="248" t="s">
        <v>19</v>
      </c>
      <c r="F1775" s="249" t="s">
        <v>755</v>
      </c>
      <c r="G1775" s="247"/>
      <c r="H1775" s="250">
        <v>12.949999999999999</v>
      </c>
      <c r="I1775" s="251"/>
      <c r="J1775" s="247"/>
      <c r="K1775" s="247"/>
      <c r="L1775" s="252"/>
      <c r="M1775" s="253"/>
      <c r="N1775" s="254"/>
      <c r="O1775" s="254"/>
      <c r="P1775" s="254"/>
      <c r="Q1775" s="254"/>
      <c r="R1775" s="254"/>
      <c r="S1775" s="254"/>
      <c r="T1775" s="255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T1775" s="256" t="s">
        <v>272</v>
      </c>
      <c r="AU1775" s="256" t="s">
        <v>84</v>
      </c>
      <c r="AV1775" s="14" t="s">
        <v>84</v>
      </c>
      <c r="AW1775" s="14" t="s">
        <v>34</v>
      </c>
      <c r="AX1775" s="14" t="s">
        <v>75</v>
      </c>
      <c r="AY1775" s="256" t="s">
        <v>262</v>
      </c>
    </row>
    <row r="1776" s="14" customFormat="1">
      <c r="A1776" s="14"/>
      <c r="B1776" s="246"/>
      <c r="C1776" s="247"/>
      <c r="D1776" s="237" t="s">
        <v>272</v>
      </c>
      <c r="E1776" s="248" t="s">
        <v>19</v>
      </c>
      <c r="F1776" s="249" t="s">
        <v>870</v>
      </c>
      <c r="G1776" s="247"/>
      <c r="H1776" s="250">
        <v>21.449999999999999</v>
      </c>
      <c r="I1776" s="251"/>
      <c r="J1776" s="247"/>
      <c r="K1776" s="247"/>
      <c r="L1776" s="252"/>
      <c r="M1776" s="253"/>
      <c r="N1776" s="254"/>
      <c r="O1776" s="254"/>
      <c r="P1776" s="254"/>
      <c r="Q1776" s="254"/>
      <c r="R1776" s="254"/>
      <c r="S1776" s="254"/>
      <c r="T1776" s="255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T1776" s="256" t="s">
        <v>272</v>
      </c>
      <c r="AU1776" s="256" t="s">
        <v>84</v>
      </c>
      <c r="AV1776" s="14" t="s">
        <v>84</v>
      </c>
      <c r="AW1776" s="14" t="s">
        <v>34</v>
      </c>
      <c r="AX1776" s="14" t="s">
        <v>75</v>
      </c>
      <c r="AY1776" s="256" t="s">
        <v>262</v>
      </c>
    </row>
    <row r="1777" s="14" customFormat="1">
      <c r="A1777" s="14"/>
      <c r="B1777" s="246"/>
      <c r="C1777" s="247"/>
      <c r="D1777" s="237" t="s">
        <v>272</v>
      </c>
      <c r="E1777" s="248" t="s">
        <v>19</v>
      </c>
      <c r="F1777" s="249" t="s">
        <v>871</v>
      </c>
      <c r="G1777" s="247"/>
      <c r="H1777" s="250">
        <v>2.7000000000000002</v>
      </c>
      <c r="I1777" s="251"/>
      <c r="J1777" s="247"/>
      <c r="K1777" s="247"/>
      <c r="L1777" s="252"/>
      <c r="M1777" s="253"/>
      <c r="N1777" s="254"/>
      <c r="O1777" s="254"/>
      <c r="P1777" s="254"/>
      <c r="Q1777" s="254"/>
      <c r="R1777" s="254"/>
      <c r="S1777" s="254"/>
      <c r="T1777" s="255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T1777" s="256" t="s">
        <v>272</v>
      </c>
      <c r="AU1777" s="256" t="s">
        <v>84</v>
      </c>
      <c r="AV1777" s="14" t="s">
        <v>84</v>
      </c>
      <c r="AW1777" s="14" t="s">
        <v>34</v>
      </c>
      <c r="AX1777" s="14" t="s">
        <v>75</v>
      </c>
      <c r="AY1777" s="256" t="s">
        <v>262</v>
      </c>
    </row>
    <row r="1778" s="14" customFormat="1">
      <c r="A1778" s="14"/>
      <c r="B1778" s="246"/>
      <c r="C1778" s="247"/>
      <c r="D1778" s="237" t="s">
        <v>272</v>
      </c>
      <c r="E1778" s="248" t="s">
        <v>19</v>
      </c>
      <c r="F1778" s="249" t="s">
        <v>872</v>
      </c>
      <c r="G1778" s="247"/>
      <c r="H1778" s="250">
        <v>1.6200000000000001</v>
      </c>
      <c r="I1778" s="251"/>
      <c r="J1778" s="247"/>
      <c r="K1778" s="247"/>
      <c r="L1778" s="252"/>
      <c r="M1778" s="253"/>
      <c r="N1778" s="254"/>
      <c r="O1778" s="254"/>
      <c r="P1778" s="254"/>
      <c r="Q1778" s="254"/>
      <c r="R1778" s="254"/>
      <c r="S1778" s="254"/>
      <c r="T1778" s="255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T1778" s="256" t="s">
        <v>272</v>
      </c>
      <c r="AU1778" s="256" t="s">
        <v>84</v>
      </c>
      <c r="AV1778" s="14" t="s">
        <v>84</v>
      </c>
      <c r="AW1778" s="14" t="s">
        <v>34</v>
      </c>
      <c r="AX1778" s="14" t="s">
        <v>75</v>
      </c>
      <c r="AY1778" s="256" t="s">
        <v>262</v>
      </c>
    </row>
    <row r="1779" s="14" customFormat="1">
      <c r="A1779" s="14"/>
      <c r="B1779" s="246"/>
      <c r="C1779" s="247"/>
      <c r="D1779" s="237" t="s">
        <v>272</v>
      </c>
      <c r="E1779" s="248" t="s">
        <v>19</v>
      </c>
      <c r="F1779" s="249" t="s">
        <v>873</v>
      </c>
      <c r="G1779" s="247"/>
      <c r="H1779" s="250">
        <v>1.6200000000000001</v>
      </c>
      <c r="I1779" s="251"/>
      <c r="J1779" s="247"/>
      <c r="K1779" s="247"/>
      <c r="L1779" s="252"/>
      <c r="M1779" s="253"/>
      <c r="N1779" s="254"/>
      <c r="O1779" s="254"/>
      <c r="P1779" s="254"/>
      <c r="Q1779" s="254"/>
      <c r="R1779" s="254"/>
      <c r="S1779" s="254"/>
      <c r="T1779" s="255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T1779" s="256" t="s">
        <v>272</v>
      </c>
      <c r="AU1779" s="256" t="s">
        <v>84</v>
      </c>
      <c r="AV1779" s="14" t="s">
        <v>84</v>
      </c>
      <c r="AW1779" s="14" t="s">
        <v>34</v>
      </c>
      <c r="AX1779" s="14" t="s">
        <v>75</v>
      </c>
      <c r="AY1779" s="256" t="s">
        <v>262</v>
      </c>
    </row>
    <row r="1780" s="16" customFormat="1">
      <c r="A1780" s="16"/>
      <c r="B1780" s="278"/>
      <c r="C1780" s="279"/>
      <c r="D1780" s="237" t="s">
        <v>272</v>
      </c>
      <c r="E1780" s="280" t="s">
        <v>19</v>
      </c>
      <c r="F1780" s="281" t="s">
        <v>419</v>
      </c>
      <c r="G1780" s="279"/>
      <c r="H1780" s="282">
        <v>74.310000000000002</v>
      </c>
      <c r="I1780" s="283"/>
      <c r="J1780" s="279"/>
      <c r="K1780" s="279"/>
      <c r="L1780" s="284"/>
      <c r="M1780" s="285"/>
      <c r="N1780" s="286"/>
      <c r="O1780" s="286"/>
      <c r="P1780" s="286"/>
      <c r="Q1780" s="286"/>
      <c r="R1780" s="286"/>
      <c r="S1780" s="286"/>
      <c r="T1780" s="287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T1780" s="288" t="s">
        <v>272</v>
      </c>
      <c r="AU1780" s="288" t="s">
        <v>84</v>
      </c>
      <c r="AV1780" s="16" t="s">
        <v>95</v>
      </c>
      <c r="AW1780" s="16" t="s">
        <v>34</v>
      </c>
      <c r="AX1780" s="16" t="s">
        <v>75</v>
      </c>
      <c r="AY1780" s="288" t="s">
        <v>262</v>
      </c>
    </row>
    <row r="1781" s="15" customFormat="1">
      <c r="A1781" s="15"/>
      <c r="B1781" s="257"/>
      <c r="C1781" s="258"/>
      <c r="D1781" s="237" t="s">
        <v>272</v>
      </c>
      <c r="E1781" s="259" t="s">
        <v>122</v>
      </c>
      <c r="F1781" s="260" t="s">
        <v>278</v>
      </c>
      <c r="G1781" s="258"/>
      <c r="H1781" s="261">
        <v>167.93000000000001</v>
      </c>
      <c r="I1781" s="262"/>
      <c r="J1781" s="258"/>
      <c r="K1781" s="258"/>
      <c r="L1781" s="263"/>
      <c r="M1781" s="264"/>
      <c r="N1781" s="265"/>
      <c r="O1781" s="265"/>
      <c r="P1781" s="265"/>
      <c r="Q1781" s="265"/>
      <c r="R1781" s="265"/>
      <c r="S1781" s="265"/>
      <c r="T1781" s="266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T1781" s="267" t="s">
        <v>272</v>
      </c>
      <c r="AU1781" s="267" t="s">
        <v>84</v>
      </c>
      <c r="AV1781" s="15" t="s">
        <v>268</v>
      </c>
      <c r="AW1781" s="15" t="s">
        <v>34</v>
      </c>
      <c r="AX1781" s="15" t="s">
        <v>82</v>
      </c>
      <c r="AY1781" s="267" t="s">
        <v>262</v>
      </c>
    </row>
    <row r="1782" s="2" customFormat="1" ht="16.5" customHeight="1">
      <c r="A1782" s="40"/>
      <c r="B1782" s="41"/>
      <c r="C1782" s="268" t="s">
        <v>1715</v>
      </c>
      <c r="D1782" s="268" t="s">
        <v>315</v>
      </c>
      <c r="E1782" s="269" t="s">
        <v>1716</v>
      </c>
      <c r="F1782" s="270" t="s">
        <v>1717</v>
      </c>
      <c r="G1782" s="271" t="s">
        <v>116</v>
      </c>
      <c r="H1782" s="272">
        <v>213.369</v>
      </c>
      <c r="I1782" s="273"/>
      <c r="J1782" s="274">
        <f>ROUND(I1782*H1782,2)</f>
        <v>0</v>
      </c>
      <c r="K1782" s="270" t="s">
        <v>267</v>
      </c>
      <c r="L1782" s="275"/>
      <c r="M1782" s="276" t="s">
        <v>19</v>
      </c>
      <c r="N1782" s="277" t="s">
        <v>46</v>
      </c>
      <c r="O1782" s="86"/>
      <c r="P1782" s="226">
        <f>O1782*H1782</f>
        <v>0</v>
      </c>
      <c r="Q1782" s="226">
        <v>0.0177</v>
      </c>
      <c r="R1782" s="226">
        <f>Q1782*H1782</f>
        <v>3.7766313</v>
      </c>
      <c r="S1782" s="226">
        <v>0</v>
      </c>
      <c r="T1782" s="227">
        <f>S1782*H1782</f>
        <v>0</v>
      </c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R1782" s="228" t="s">
        <v>477</v>
      </c>
      <c r="AT1782" s="228" t="s">
        <v>315</v>
      </c>
      <c r="AU1782" s="228" t="s">
        <v>84</v>
      </c>
      <c r="AY1782" s="19" t="s">
        <v>262</v>
      </c>
      <c r="BE1782" s="229">
        <f>IF(N1782="základní",J1782,0)</f>
        <v>0</v>
      </c>
      <c r="BF1782" s="229">
        <f>IF(N1782="snížená",J1782,0)</f>
        <v>0</v>
      </c>
      <c r="BG1782" s="229">
        <f>IF(N1782="zákl. přenesená",J1782,0)</f>
        <v>0</v>
      </c>
      <c r="BH1782" s="229">
        <f>IF(N1782="sníž. přenesená",J1782,0)</f>
        <v>0</v>
      </c>
      <c r="BI1782" s="229">
        <f>IF(N1782="nulová",J1782,0)</f>
        <v>0</v>
      </c>
      <c r="BJ1782" s="19" t="s">
        <v>82</v>
      </c>
      <c r="BK1782" s="229">
        <f>ROUND(I1782*H1782,2)</f>
        <v>0</v>
      </c>
      <c r="BL1782" s="19" t="s">
        <v>367</v>
      </c>
      <c r="BM1782" s="228" t="s">
        <v>1718</v>
      </c>
    </row>
    <row r="1783" s="2" customFormat="1">
      <c r="A1783" s="40"/>
      <c r="B1783" s="41"/>
      <c r="C1783" s="42"/>
      <c r="D1783" s="230" t="s">
        <v>270</v>
      </c>
      <c r="E1783" s="42"/>
      <c r="F1783" s="231" t="s">
        <v>1719</v>
      </c>
      <c r="G1783" s="42"/>
      <c r="H1783" s="42"/>
      <c r="I1783" s="232"/>
      <c r="J1783" s="42"/>
      <c r="K1783" s="42"/>
      <c r="L1783" s="46"/>
      <c r="M1783" s="233"/>
      <c r="N1783" s="234"/>
      <c r="O1783" s="86"/>
      <c r="P1783" s="86"/>
      <c r="Q1783" s="86"/>
      <c r="R1783" s="86"/>
      <c r="S1783" s="86"/>
      <c r="T1783" s="87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T1783" s="19" t="s">
        <v>270</v>
      </c>
      <c r="AU1783" s="19" t="s">
        <v>84</v>
      </c>
    </row>
    <row r="1784" s="14" customFormat="1">
      <c r="A1784" s="14"/>
      <c r="B1784" s="246"/>
      <c r="C1784" s="247"/>
      <c r="D1784" s="237" t="s">
        <v>272</v>
      </c>
      <c r="E1784" s="248" t="s">
        <v>19</v>
      </c>
      <c r="F1784" s="249" t="s">
        <v>122</v>
      </c>
      <c r="G1784" s="247"/>
      <c r="H1784" s="250">
        <v>167.93000000000001</v>
      </c>
      <c r="I1784" s="251"/>
      <c r="J1784" s="247"/>
      <c r="K1784" s="247"/>
      <c r="L1784" s="252"/>
      <c r="M1784" s="253"/>
      <c r="N1784" s="254"/>
      <c r="O1784" s="254"/>
      <c r="P1784" s="254"/>
      <c r="Q1784" s="254"/>
      <c r="R1784" s="254"/>
      <c r="S1784" s="254"/>
      <c r="T1784" s="255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T1784" s="256" t="s">
        <v>272</v>
      </c>
      <c r="AU1784" s="256" t="s">
        <v>84</v>
      </c>
      <c r="AV1784" s="14" t="s">
        <v>84</v>
      </c>
      <c r="AW1784" s="14" t="s">
        <v>34</v>
      </c>
      <c r="AX1784" s="14" t="s">
        <v>75</v>
      </c>
      <c r="AY1784" s="256" t="s">
        <v>262</v>
      </c>
    </row>
    <row r="1785" s="14" customFormat="1">
      <c r="A1785" s="14"/>
      <c r="B1785" s="246"/>
      <c r="C1785" s="247"/>
      <c r="D1785" s="237" t="s">
        <v>272</v>
      </c>
      <c r="E1785" s="248" t="s">
        <v>19</v>
      </c>
      <c r="F1785" s="249" t="s">
        <v>1720</v>
      </c>
      <c r="G1785" s="247"/>
      <c r="H1785" s="250">
        <v>24.481999999999999</v>
      </c>
      <c r="I1785" s="251"/>
      <c r="J1785" s="247"/>
      <c r="K1785" s="247"/>
      <c r="L1785" s="252"/>
      <c r="M1785" s="253"/>
      <c r="N1785" s="254"/>
      <c r="O1785" s="254"/>
      <c r="P1785" s="254"/>
      <c r="Q1785" s="254"/>
      <c r="R1785" s="254"/>
      <c r="S1785" s="254"/>
      <c r="T1785" s="255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T1785" s="256" t="s">
        <v>272</v>
      </c>
      <c r="AU1785" s="256" t="s">
        <v>84</v>
      </c>
      <c r="AV1785" s="14" t="s">
        <v>84</v>
      </c>
      <c r="AW1785" s="14" t="s">
        <v>34</v>
      </c>
      <c r="AX1785" s="14" t="s">
        <v>75</v>
      </c>
      <c r="AY1785" s="256" t="s">
        <v>262</v>
      </c>
    </row>
    <row r="1786" s="14" customFormat="1">
      <c r="A1786" s="14"/>
      <c r="B1786" s="246"/>
      <c r="C1786" s="247"/>
      <c r="D1786" s="237" t="s">
        <v>272</v>
      </c>
      <c r="E1786" s="248" t="s">
        <v>19</v>
      </c>
      <c r="F1786" s="249" t="s">
        <v>1721</v>
      </c>
      <c r="G1786" s="247"/>
      <c r="H1786" s="250">
        <v>1.5600000000000001</v>
      </c>
      <c r="I1786" s="251"/>
      <c r="J1786" s="247"/>
      <c r="K1786" s="247"/>
      <c r="L1786" s="252"/>
      <c r="M1786" s="253"/>
      <c r="N1786" s="254"/>
      <c r="O1786" s="254"/>
      <c r="P1786" s="254"/>
      <c r="Q1786" s="254"/>
      <c r="R1786" s="254"/>
      <c r="S1786" s="254"/>
      <c r="T1786" s="255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T1786" s="256" t="s">
        <v>272</v>
      </c>
      <c r="AU1786" s="256" t="s">
        <v>84</v>
      </c>
      <c r="AV1786" s="14" t="s">
        <v>84</v>
      </c>
      <c r="AW1786" s="14" t="s">
        <v>34</v>
      </c>
      <c r="AX1786" s="14" t="s">
        <v>75</v>
      </c>
      <c r="AY1786" s="256" t="s">
        <v>262</v>
      </c>
    </row>
    <row r="1787" s="15" customFormat="1">
      <c r="A1787" s="15"/>
      <c r="B1787" s="257"/>
      <c r="C1787" s="258"/>
      <c r="D1787" s="237" t="s">
        <v>272</v>
      </c>
      <c r="E1787" s="259" t="s">
        <v>19</v>
      </c>
      <c r="F1787" s="260" t="s">
        <v>278</v>
      </c>
      <c r="G1787" s="258"/>
      <c r="H1787" s="261">
        <v>193.97200000000001</v>
      </c>
      <c r="I1787" s="262"/>
      <c r="J1787" s="258"/>
      <c r="K1787" s="258"/>
      <c r="L1787" s="263"/>
      <c r="M1787" s="264"/>
      <c r="N1787" s="265"/>
      <c r="O1787" s="265"/>
      <c r="P1787" s="265"/>
      <c r="Q1787" s="265"/>
      <c r="R1787" s="265"/>
      <c r="S1787" s="265"/>
      <c r="T1787" s="266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T1787" s="267" t="s">
        <v>272</v>
      </c>
      <c r="AU1787" s="267" t="s">
        <v>84</v>
      </c>
      <c r="AV1787" s="15" t="s">
        <v>268</v>
      </c>
      <c r="AW1787" s="15" t="s">
        <v>34</v>
      </c>
      <c r="AX1787" s="15" t="s">
        <v>82</v>
      </c>
      <c r="AY1787" s="267" t="s">
        <v>262</v>
      </c>
    </row>
    <row r="1788" s="14" customFormat="1">
      <c r="A1788" s="14"/>
      <c r="B1788" s="246"/>
      <c r="C1788" s="247"/>
      <c r="D1788" s="237" t="s">
        <v>272</v>
      </c>
      <c r="E1788" s="247"/>
      <c r="F1788" s="249" t="s">
        <v>1722</v>
      </c>
      <c r="G1788" s="247"/>
      <c r="H1788" s="250">
        <v>213.369</v>
      </c>
      <c r="I1788" s="251"/>
      <c r="J1788" s="247"/>
      <c r="K1788" s="247"/>
      <c r="L1788" s="252"/>
      <c r="M1788" s="253"/>
      <c r="N1788" s="254"/>
      <c r="O1788" s="254"/>
      <c r="P1788" s="254"/>
      <c r="Q1788" s="254"/>
      <c r="R1788" s="254"/>
      <c r="S1788" s="254"/>
      <c r="T1788" s="255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T1788" s="256" t="s">
        <v>272</v>
      </c>
      <c r="AU1788" s="256" t="s">
        <v>84</v>
      </c>
      <c r="AV1788" s="14" t="s">
        <v>84</v>
      </c>
      <c r="AW1788" s="14" t="s">
        <v>4</v>
      </c>
      <c r="AX1788" s="14" t="s">
        <v>82</v>
      </c>
      <c r="AY1788" s="256" t="s">
        <v>262</v>
      </c>
    </row>
    <row r="1789" s="2" customFormat="1" ht="16.5" customHeight="1">
      <c r="A1789" s="40"/>
      <c r="B1789" s="41"/>
      <c r="C1789" s="217" t="s">
        <v>1723</v>
      </c>
      <c r="D1789" s="217" t="s">
        <v>264</v>
      </c>
      <c r="E1789" s="218" t="s">
        <v>1724</v>
      </c>
      <c r="F1789" s="219" t="s">
        <v>1725</v>
      </c>
      <c r="G1789" s="220" t="s">
        <v>116</v>
      </c>
      <c r="H1789" s="221">
        <v>16.449999999999999</v>
      </c>
      <c r="I1789" s="222"/>
      <c r="J1789" s="223">
        <f>ROUND(I1789*H1789,2)</f>
        <v>0</v>
      </c>
      <c r="K1789" s="219" t="s">
        <v>267</v>
      </c>
      <c r="L1789" s="46"/>
      <c r="M1789" s="224" t="s">
        <v>19</v>
      </c>
      <c r="N1789" s="225" t="s">
        <v>46</v>
      </c>
      <c r="O1789" s="86"/>
      <c r="P1789" s="226">
        <f>O1789*H1789</f>
        <v>0</v>
      </c>
      <c r="Q1789" s="226">
        <v>0.0015</v>
      </c>
      <c r="R1789" s="226">
        <f>Q1789*H1789</f>
        <v>0.024674999999999999</v>
      </c>
      <c r="S1789" s="226">
        <v>0</v>
      </c>
      <c r="T1789" s="227">
        <f>S1789*H1789</f>
        <v>0</v>
      </c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R1789" s="228" t="s">
        <v>367</v>
      </c>
      <c r="AT1789" s="228" t="s">
        <v>264</v>
      </c>
      <c r="AU1789" s="228" t="s">
        <v>84</v>
      </c>
      <c r="AY1789" s="19" t="s">
        <v>262</v>
      </c>
      <c r="BE1789" s="229">
        <f>IF(N1789="základní",J1789,0)</f>
        <v>0</v>
      </c>
      <c r="BF1789" s="229">
        <f>IF(N1789="snížená",J1789,0)</f>
        <v>0</v>
      </c>
      <c r="BG1789" s="229">
        <f>IF(N1789="zákl. přenesená",J1789,0)</f>
        <v>0</v>
      </c>
      <c r="BH1789" s="229">
        <f>IF(N1789="sníž. přenesená",J1789,0)</f>
        <v>0</v>
      </c>
      <c r="BI1789" s="229">
        <f>IF(N1789="nulová",J1789,0)</f>
        <v>0</v>
      </c>
      <c r="BJ1789" s="19" t="s">
        <v>82</v>
      </c>
      <c r="BK1789" s="229">
        <f>ROUND(I1789*H1789,2)</f>
        <v>0</v>
      </c>
      <c r="BL1789" s="19" t="s">
        <v>367</v>
      </c>
      <c r="BM1789" s="228" t="s">
        <v>1726</v>
      </c>
    </row>
    <row r="1790" s="2" customFormat="1">
      <c r="A1790" s="40"/>
      <c r="B1790" s="41"/>
      <c r="C1790" s="42"/>
      <c r="D1790" s="230" t="s">
        <v>270</v>
      </c>
      <c r="E1790" s="42"/>
      <c r="F1790" s="231" t="s">
        <v>1727</v>
      </c>
      <c r="G1790" s="42"/>
      <c r="H1790" s="42"/>
      <c r="I1790" s="232"/>
      <c r="J1790" s="42"/>
      <c r="K1790" s="42"/>
      <c r="L1790" s="46"/>
      <c r="M1790" s="233"/>
      <c r="N1790" s="234"/>
      <c r="O1790" s="86"/>
      <c r="P1790" s="86"/>
      <c r="Q1790" s="86"/>
      <c r="R1790" s="86"/>
      <c r="S1790" s="86"/>
      <c r="T1790" s="87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T1790" s="19" t="s">
        <v>270</v>
      </c>
      <c r="AU1790" s="19" t="s">
        <v>84</v>
      </c>
    </row>
    <row r="1791" s="13" customFormat="1">
      <c r="A1791" s="13"/>
      <c r="B1791" s="235"/>
      <c r="C1791" s="236"/>
      <c r="D1791" s="237" t="s">
        <v>272</v>
      </c>
      <c r="E1791" s="238" t="s">
        <v>19</v>
      </c>
      <c r="F1791" s="239" t="s">
        <v>467</v>
      </c>
      <c r="G1791" s="236"/>
      <c r="H1791" s="238" t="s">
        <v>19</v>
      </c>
      <c r="I1791" s="240"/>
      <c r="J1791" s="236"/>
      <c r="K1791" s="236"/>
      <c r="L1791" s="241"/>
      <c r="M1791" s="242"/>
      <c r="N1791" s="243"/>
      <c r="O1791" s="243"/>
      <c r="P1791" s="243"/>
      <c r="Q1791" s="243"/>
      <c r="R1791" s="243"/>
      <c r="S1791" s="243"/>
      <c r="T1791" s="244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T1791" s="245" t="s">
        <v>272</v>
      </c>
      <c r="AU1791" s="245" t="s">
        <v>84</v>
      </c>
      <c r="AV1791" s="13" t="s">
        <v>82</v>
      </c>
      <c r="AW1791" s="13" t="s">
        <v>34</v>
      </c>
      <c r="AX1791" s="13" t="s">
        <v>75</v>
      </c>
      <c r="AY1791" s="245" t="s">
        <v>262</v>
      </c>
    </row>
    <row r="1792" s="14" customFormat="1">
      <c r="A1792" s="14"/>
      <c r="B1792" s="246"/>
      <c r="C1792" s="247"/>
      <c r="D1792" s="237" t="s">
        <v>272</v>
      </c>
      <c r="E1792" s="248" t="s">
        <v>19</v>
      </c>
      <c r="F1792" s="249" t="s">
        <v>1728</v>
      </c>
      <c r="G1792" s="247"/>
      <c r="H1792" s="250">
        <v>16.449999999999999</v>
      </c>
      <c r="I1792" s="251"/>
      <c r="J1792" s="247"/>
      <c r="K1792" s="247"/>
      <c r="L1792" s="252"/>
      <c r="M1792" s="253"/>
      <c r="N1792" s="254"/>
      <c r="O1792" s="254"/>
      <c r="P1792" s="254"/>
      <c r="Q1792" s="254"/>
      <c r="R1792" s="254"/>
      <c r="S1792" s="254"/>
      <c r="T1792" s="255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T1792" s="256" t="s">
        <v>272</v>
      </c>
      <c r="AU1792" s="256" t="s">
        <v>84</v>
      </c>
      <c r="AV1792" s="14" t="s">
        <v>84</v>
      </c>
      <c r="AW1792" s="14" t="s">
        <v>34</v>
      </c>
      <c r="AX1792" s="14" t="s">
        <v>75</v>
      </c>
      <c r="AY1792" s="256" t="s">
        <v>262</v>
      </c>
    </row>
    <row r="1793" s="15" customFormat="1">
      <c r="A1793" s="15"/>
      <c r="B1793" s="257"/>
      <c r="C1793" s="258"/>
      <c r="D1793" s="237" t="s">
        <v>272</v>
      </c>
      <c r="E1793" s="259" t="s">
        <v>19</v>
      </c>
      <c r="F1793" s="260" t="s">
        <v>278</v>
      </c>
      <c r="G1793" s="258"/>
      <c r="H1793" s="261">
        <v>16.449999999999999</v>
      </c>
      <c r="I1793" s="262"/>
      <c r="J1793" s="258"/>
      <c r="K1793" s="258"/>
      <c r="L1793" s="263"/>
      <c r="M1793" s="264"/>
      <c r="N1793" s="265"/>
      <c r="O1793" s="265"/>
      <c r="P1793" s="265"/>
      <c r="Q1793" s="265"/>
      <c r="R1793" s="265"/>
      <c r="S1793" s="265"/>
      <c r="T1793" s="266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T1793" s="267" t="s">
        <v>272</v>
      </c>
      <c r="AU1793" s="267" t="s">
        <v>84</v>
      </c>
      <c r="AV1793" s="15" t="s">
        <v>268</v>
      </c>
      <c r="AW1793" s="15" t="s">
        <v>34</v>
      </c>
      <c r="AX1793" s="15" t="s">
        <v>82</v>
      </c>
      <c r="AY1793" s="267" t="s">
        <v>262</v>
      </c>
    </row>
    <row r="1794" s="2" customFormat="1" ht="16.5" customHeight="1">
      <c r="A1794" s="40"/>
      <c r="B1794" s="41"/>
      <c r="C1794" s="217" t="s">
        <v>1729</v>
      </c>
      <c r="D1794" s="217" t="s">
        <v>264</v>
      </c>
      <c r="E1794" s="218" t="s">
        <v>1730</v>
      </c>
      <c r="F1794" s="219" t="s">
        <v>1731</v>
      </c>
      <c r="G1794" s="220" t="s">
        <v>130</v>
      </c>
      <c r="H1794" s="221">
        <v>250</v>
      </c>
      <c r="I1794" s="222"/>
      <c r="J1794" s="223">
        <f>ROUND(I1794*H1794,2)</f>
        <v>0</v>
      </c>
      <c r="K1794" s="219" t="s">
        <v>267</v>
      </c>
      <c r="L1794" s="46"/>
      <c r="M1794" s="224" t="s">
        <v>19</v>
      </c>
      <c r="N1794" s="225" t="s">
        <v>46</v>
      </c>
      <c r="O1794" s="86"/>
      <c r="P1794" s="226">
        <f>O1794*H1794</f>
        <v>0</v>
      </c>
      <c r="Q1794" s="226">
        <v>3.0000000000000001E-05</v>
      </c>
      <c r="R1794" s="226">
        <f>Q1794*H1794</f>
        <v>0.0075000000000000006</v>
      </c>
      <c r="S1794" s="226">
        <v>0</v>
      </c>
      <c r="T1794" s="227">
        <f>S1794*H1794</f>
        <v>0</v>
      </c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R1794" s="228" t="s">
        <v>367</v>
      </c>
      <c r="AT1794" s="228" t="s">
        <v>264</v>
      </c>
      <c r="AU1794" s="228" t="s">
        <v>84</v>
      </c>
      <c r="AY1794" s="19" t="s">
        <v>262</v>
      </c>
      <c r="BE1794" s="229">
        <f>IF(N1794="základní",J1794,0)</f>
        <v>0</v>
      </c>
      <c r="BF1794" s="229">
        <f>IF(N1794="snížená",J1794,0)</f>
        <v>0</v>
      </c>
      <c r="BG1794" s="229">
        <f>IF(N1794="zákl. přenesená",J1794,0)</f>
        <v>0</v>
      </c>
      <c r="BH1794" s="229">
        <f>IF(N1794="sníž. přenesená",J1794,0)</f>
        <v>0</v>
      </c>
      <c r="BI1794" s="229">
        <f>IF(N1794="nulová",J1794,0)</f>
        <v>0</v>
      </c>
      <c r="BJ1794" s="19" t="s">
        <v>82</v>
      </c>
      <c r="BK1794" s="229">
        <f>ROUND(I1794*H1794,2)</f>
        <v>0</v>
      </c>
      <c r="BL1794" s="19" t="s">
        <v>367</v>
      </c>
      <c r="BM1794" s="228" t="s">
        <v>1732</v>
      </c>
    </row>
    <row r="1795" s="2" customFormat="1">
      <c r="A1795" s="40"/>
      <c r="B1795" s="41"/>
      <c r="C1795" s="42"/>
      <c r="D1795" s="230" t="s">
        <v>270</v>
      </c>
      <c r="E1795" s="42"/>
      <c r="F1795" s="231" t="s">
        <v>1733</v>
      </c>
      <c r="G1795" s="42"/>
      <c r="H1795" s="42"/>
      <c r="I1795" s="232"/>
      <c r="J1795" s="42"/>
      <c r="K1795" s="42"/>
      <c r="L1795" s="46"/>
      <c r="M1795" s="233"/>
      <c r="N1795" s="234"/>
      <c r="O1795" s="86"/>
      <c r="P1795" s="86"/>
      <c r="Q1795" s="86"/>
      <c r="R1795" s="86"/>
      <c r="S1795" s="86"/>
      <c r="T1795" s="87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T1795" s="19" t="s">
        <v>270</v>
      </c>
      <c r="AU1795" s="19" t="s">
        <v>84</v>
      </c>
    </row>
    <row r="1796" s="2" customFormat="1" ht="16.5" customHeight="1">
      <c r="A1796" s="40"/>
      <c r="B1796" s="41"/>
      <c r="C1796" s="217" t="s">
        <v>1734</v>
      </c>
      <c r="D1796" s="217" t="s">
        <v>264</v>
      </c>
      <c r="E1796" s="218" t="s">
        <v>1735</v>
      </c>
      <c r="F1796" s="219" t="s">
        <v>1736</v>
      </c>
      <c r="G1796" s="220" t="s">
        <v>370</v>
      </c>
      <c r="H1796" s="221">
        <v>8</v>
      </c>
      <c r="I1796" s="222"/>
      <c r="J1796" s="223">
        <f>ROUND(I1796*H1796,2)</f>
        <v>0</v>
      </c>
      <c r="K1796" s="219" t="s">
        <v>267</v>
      </c>
      <c r="L1796" s="46"/>
      <c r="M1796" s="224" t="s">
        <v>19</v>
      </c>
      <c r="N1796" s="225" t="s">
        <v>46</v>
      </c>
      <c r="O1796" s="86"/>
      <c r="P1796" s="226">
        <f>O1796*H1796</f>
        <v>0</v>
      </c>
      <c r="Q1796" s="226">
        <v>0.00021000000000000001</v>
      </c>
      <c r="R1796" s="226">
        <f>Q1796*H1796</f>
        <v>0.0016800000000000001</v>
      </c>
      <c r="S1796" s="226">
        <v>0</v>
      </c>
      <c r="T1796" s="227">
        <f>S1796*H1796</f>
        <v>0</v>
      </c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R1796" s="228" t="s">
        <v>367</v>
      </c>
      <c r="AT1796" s="228" t="s">
        <v>264</v>
      </c>
      <c r="AU1796" s="228" t="s">
        <v>84</v>
      </c>
      <c r="AY1796" s="19" t="s">
        <v>262</v>
      </c>
      <c r="BE1796" s="229">
        <f>IF(N1796="základní",J1796,0)</f>
        <v>0</v>
      </c>
      <c r="BF1796" s="229">
        <f>IF(N1796="snížená",J1796,0)</f>
        <v>0</v>
      </c>
      <c r="BG1796" s="229">
        <f>IF(N1796="zákl. přenesená",J1796,0)</f>
        <v>0</v>
      </c>
      <c r="BH1796" s="229">
        <f>IF(N1796="sníž. přenesená",J1796,0)</f>
        <v>0</v>
      </c>
      <c r="BI1796" s="229">
        <f>IF(N1796="nulová",J1796,0)</f>
        <v>0</v>
      </c>
      <c r="BJ1796" s="19" t="s">
        <v>82</v>
      </c>
      <c r="BK1796" s="229">
        <f>ROUND(I1796*H1796,2)</f>
        <v>0</v>
      </c>
      <c r="BL1796" s="19" t="s">
        <v>367</v>
      </c>
      <c r="BM1796" s="228" t="s">
        <v>1737</v>
      </c>
    </row>
    <row r="1797" s="2" customFormat="1">
      <c r="A1797" s="40"/>
      <c r="B1797" s="41"/>
      <c r="C1797" s="42"/>
      <c r="D1797" s="230" t="s">
        <v>270</v>
      </c>
      <c r="E1797" s="42"/>
      <c r="F1797" s="231" t="s">
        <v>1738</v>
      </c>
      <c r="G1797" s="42"/>
      <c r="H1797" s="42"/>
      <c r="I1797" s="232"/>
      <c r="J1797" s="42"/>
      <c r="K1797" s="42"/>
      <c r="L1797" s="46"/>
      <c r="M1797" s="233"/>
      <c r="N1797" s="234"/>
      <c r="O1797" s="86"/>
      <c r="P1797" s="86"/>
      <c r="Q1797" s="86"/>
      <c r="R1797" s="86"/>
      <c r="S1797" s="86"/>
      <c r="T1797" s="87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T1797" s="19" t="s">
        <v>270</v>
      </c>
      <c r="AU1797" s="19" t="s">
        <v>84</v>
      </c>
    </row>
    <row r="1798" s="2" customFormat="1" ht="16.5" customHeight="1">
      <c r="A1798" s="40"/>
      <c r="B1798" s="41"/>
      <c r="C1798" s="217" t="s">
        <v>1739</v>
      </c>
      <c r="D1798" s="217" t="s">
        <v>264</v>
      </c>
      <c r="E1798" s="218" t="s">
        <v>1740</v>
      </c>
      <c r="F1798" s="219" t="s">
        <v>1741</v>
      </c>
      <c r="G1798" s="220" t="s">
        <v>370</v>
      </c>
      <c r="H1798" s="221">
        <v>4</v>
      </c>
      <c r="I1798" s="222"/>
      <c r="J1798" s="223">
        <f>ROUND(I1798*H1798,2)</f>
        <v>0</v>
      </c>
      <c r="K1798" s="219" t="s">
        <v>267</v>
      </c>
      <c r="L1798" s="46"/>
      <c r="M1798" s="224" t="s">
        <v>19</v>
      </c>
      <c r="N1798" s="225" t="s">
        <v>46</v>
      </c>
      <c r="O1798" s="86"/>
      <c r="P1798" s="226">
        <f>O1798*H1798</f>
        <v>0</v>
      </c>
      <c r="Q1798" s="226">
        <v>0.00020000000000000001</v>
      </c>
      <c r="R1798" s="226">
        <f>Q1798*H1798</f>
        <v>0.00080000000000000004</v>
      </c>
      <c r="S1798" s="226">
        <v>0</v>
      </c>
      <c r="T1798" s="227">
        <f>S1798*H1798</f>
        <v>0</v>
      </c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R1798" s="228" t="s">
        <v>367</v>
      </c>
      <c r="AT1798" s="228" t="s">
        <v>264</v>
      </c>
      <c r="AU1798" s="228" t="s">
        <v>84</v>
      </c>
      <c r="AY1798" s="19" t="s">
        <v>262</v>
      </c>
      <c r="BE1798" s="229">
        <f>IF(N1798="základní",J1798,0)</f>
        <v>0</v>
      </c>
      <c r="BF1798" s="229">
        <f>IF(N1798="snížená",J1798,0)</f>
        <v>0</v>
      </c>
      <c r="BG1798" s="229">
        <f>IF(N1798="zákl. přenesená",J1798,0)</f>
        <v>0</v>
      </c>
      <c r="BH1798" s="229">
        <f>IF(N1798="sníž. přenesená",J1798,0)</f>
        <v>0</v>
      </c>
      <c r="BI1798" s="229">
        <f>IF(N1798="nulová",J1798,0)</f>
        <v>0</v>
      </c>
      <c r="BJ1798" s="19" t="s">
        <v>82</v>
      </c>
      <c r="BK1798" s="229">
        <f>ROUND(I1798*H1798,2)</f>
        <v>0</v>
      </c>
      <c r="BL1798" s="19" t="s">
        <v>367</v>
      </c>
      <c r="BM1798" s="228" t="s">
        <v>1742</v>
      </c>
    </row>
    <row r="1799" s="2" customFormat="1">
      <c r="A1799" s="40"/>
      <c r="B1799" s="41"/>
      <c r="C1799" s="42"/>
      <c r="D1799" s="230" t="s">
        <v>270</v>
      </c>
      <c r="E1799" s="42"/>
      <c r="F1799" s="231" t="s">
        <v>1743</v>
      </c>
      <c r="G1799" s="42"/>
      <c r="H1799" s="42"/>
      <c r="I1799" s="232"/>
      <c r="J1799" s="42"/>
      <c r="K1799" s="42"/>
      <c r="L1799" s="46"/>
      <c r="M1799" s="233"/>
      <c r="N1799" s="234"/>
      <c r="O1799" s="86"/>
      <c r="P1799" s="86"/>
      <c r="Q1799" s="86"/>
      <c r="R1799" s="86"/>
      <c r="S1799" s="86"/>
      <c r="T1799" s="87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T1799" s="19" t="s">
        <v>270</v>
      </c>
      <c r="AU1799" s="19" t="s">
        <v>84</v>
      </c>
    </row>
    <row r="1800" s="2" customFormat="1" ht="16.5" customHeight="1">
      <c r="A1800" s="40"/>
      <c r="B1800" s="41"/>
      <c r="C1800" s="217" t="s">
        <v>1744</v>
      </c>
      <c r="D1800" s="217" t="s">
        <v>264</v>
      </c>
      <c r="E1800" s="218" t="s">
        <v>1745</v>
      </c>
      <c r="F1800" s="219" t="s">
        <v>1746</v>
      </c>
      <c r="G1800" s="220" t="s">
        <v>130</v>
      </c>
      <c r="H1800" s="221">
        <v>17.5</v>
      </c>
      <c r="I1800" s="222"/>
      <c r="J1800" s="223">
        <f>ROUND(I1800*H1800,2)</f>
        <v>0</v>
      </c>
      <c r="K1800" s="219" t="s">
        <v>267</v>
      </c>
      <c r="L1800" s="46"/>
      <c r="M1800" s="224" t="s">
        <v>19</v>
      </c>
      <c r="N1800" s="225" t="s">
        <v>46</v>
      </c>
      <c r="O1800" s="86"/>
      <c r="P1800" s="226">
        <f>O1800*H1800</f>
        <v>0</v>
      </c>
      <c r="Q1800" s="226">
        <v>0.00032000000000000003</v>
      </c>
      <c r="R1800" s="226">
        <f>Q1800*H1800</f>
        <v>0.0056000000000000008</v>
      </c>
      <c r="S1800" s="226">
        <v>0</v>
      </c>
      <c r="T1800" s="227">
        <f>S1800*H1800</f>
        <v>0</v>
      </c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R1800" s="228" t="s">
        <v>367</v>
      </c>
      <c r="AT1800" s="228" t="s">
        <v>264</v>
      </c>
      <c r="AU1800" s="228" t="s">
        <v>84</v>
      </c>
      <c r="AY1800" s="19" t="s">
        <v>262</v>
      </c>
      <c r="BE1800" s="229">
        <f>IF(N1800="základní",J1800,0)</f>
        <v>0</v>
      </c>
      <c r="BF1800" s="229">
        <f>IF(N1800="snížená",J1800,0)</f>
        <v>0</v>
      </c>
      <c r="BG1800" s="229">
        <f>IF(N1800="zákl. přenesená",J1800,0)</f>
        <v>0</v>
      </c>
      <c r="BH1800" s="229">
        <f>IF(N1800="sníž. přenesená",J1800,0)</f>
        <v>0</v>
      </c>
      <c r="BI1800" s="229">
        <f>IF(N1800="nulová",J1800,0)</f>
        <v>0</v>
      </c>
      <c r="BJ1800" s="19" t="s">
        <v>82</v>
      </c>
      <c r="BK1800" s="229">
        <f>ROUND(I1800*H1800,2)</f>
        <v>0</v>
      </c>
      <c r="BL1800" s="19" t="s">
        <v>367</v>
      </c>
      <c r="BM1800" s="228" t="s">
        <v>1747</v>
      </c>
    </row>
    <row r="1801" s="2" customFormat="1">
      <c r="A1801" s="40"/>
      <c r="B1801" s="41"/>
      <c r="C1801" s="42"/>
      <c r="D1801" s="230" t="s">
        <v>270</v>
      </c>
      <c r="E1801" s="42"/>
      <c r="F1801" s="231" t="s">
        <v>1748</v>
      </c>
      <c r="G1801" s="42"/>
      <c r="H1801" s="42"/>
      <c r="I1801" s="232"/>
      <c r="J1801" s="42"/>
      <c r="K1801" s="42"/>
      <c r="L1801" s="46"/>
      <c r="M1801" s="233"/>
      <c r="N1801" s="234"/>
      <c r="O1801" s="86"/>
      <c r="P1801" s="86"/>
      <c r="Q1801" s="86"/>
      <c r="R1801" s="86"/>
      <c r="S1801" s="86"/>
      <c r="T1801" s="87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T1801" s="19" t="s">
        <v>270</v>
      </c>
      <c r="AU1801" s="19" t="s">
        <v>84</v>
      </c>
    </row>
    <row r="1802" s="13" customFormat="1">
      <c r="A1802" s="13"/>
      <c r="B1802" s="235"/>
      <c r="C1802" s="236"/>
      <c r="D1802" s="237" t="s">
        <v>272</v>
      </c>
      <c r="E1802" s="238" t="s">
        <v>19</v>
      </c>
      <c r="F1802" s="239" t="s">
        <v>467</v>
      </c>
      <c r="G1802" s="236"/>
      <c r="H1802" s="238" t="s">
        <v>19</v>
      </c>
      <c r="I1802" s="240"/>
      <c r="J1802" s="236"/>
      <c r="K1802" s="236"/>
      <c r="L1802" s="241"/>
      <c r="M1802" s="242"/>
      <c r="N1802" s="243"/>
      <c r="O1802" s="243"/>
      <c r="P1802" s="243"/>
      <c r="Q1802" s="243"/>
      <c r="R1802" s="243"/>
      <c r="S1802" s="243"/>
      <c r="T1802" s="244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T1802" s="245" t="s">
        <v>272</v>
      </c>
      <c r="AU1802" s="245" t="s">
        <v>84</v>
      </c>
      <c r="AV1802" s="13" t="s">
        <v>82</v>
      </c>
      <c r="AW1802" s="13" t="s">
        <v>34</v>
      </c>
      <c r="AX1802" s="13" t="s">
        <v>75</v>
      </c>
      <c r="AY1802" s="245" t="s">
        <v>262</v>
      </c>
    </row>
    <row r="1803" s="14" customFormat="1">
      <c r="A1803" s="14"/>
      <c r="B1803" s="246"/>
      <c r="C1803" s="247"/>
      <c r="D1803" s="237" t="s">
        <v>272</v>
      </c>
      <c r="E1803" s="248" t="s">
        <v>19</v>
      </c>
      <c r="F1803" s="249" t="s">
        <v>1749</v>
      </c>
      <c r="G1803" s="247"/>
      <c r="H1803" s="250">
        <v>17.5</v>
      </c>
      <c r="I1803" s="251"/>
      <c r="J1803" s="247"/>
      <c r="K1803" s="247"/>
      <c r="L1803" s="252"/>
      <c r="M1803" s="253"/>
      <c r="N1803" s="254"/>
      <c r="O1803" s="254"/>
      <c r="P1803" s="254"/>
      <c r="Q1803" s="254"/>
      <c r="R1803" s="254"/>
      <c r="S1803" s="254"/>
      <c r="T1803" s="255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T1803" s="256" t="s">
        <v>272</v>
      </c>
      <c r="AU1803" s="256" t="s">
        <v>84</v>
      </c>
      <c r="AV1803" s="14" t="s">
        <v>84</v>
      </c>
      <c r="AW1803" s="14" t="s">
        <v>34</v>
      </c>
      <c r="AX1803" s="14" t="s">
        <v>75</v>
      </c>
      <c r="AY1803" s="256" t="s">
        <v>262</v>
      </c>
    </row>
    <row r="1804" s="15" customFormat="1">
      <c r="A1804" s="15"/>
      <c r="B1804" s="257"/>
      <c r="C1804" s="258"/>
      <c r="D1804" s="237" t="s">
        <v>272</v>
      </c>
      <c r="E1804" s="259" t="s">
        <v>19</v>
      </c>
      <c r="F1804" s="260" t="s">
        <v>278</v>
      </c>
      <c r="G1804" s="258"/>
      <c r="H1804" s="261">
        <v>17.5</v>
      </c>
      <c r="I1804" s="262"/>
      <c r="J1804" s="258"/>
      <c r="K1804" s="258"/>
      <c r="L1804" s="263"/>
      <c r="M1804" s="264"/>
      <c r="N1804" s="265"/>
      <c r="O1804" s="265"/>
      <c r="P1804" s="265"/>
      <c r="Q1804" s="265"/>
      <c r="R1804" s="265"/>
      <c r="S1804" s="265"/>
      <c r="T1804" s="266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T1804" s="267" t="s">
        <v>272</v>
      </c>
      <c r="AU1804" s="267" t="s">
        <v>84</v>
      </c>
      <c r="AV1804" s="15" t="s">
        <v>268</v>
      </c>
      <c r="AW1804" s="15" t="s">
        <v>34</v>
      </c>
      <c r="AX1804" s="15" t="s">
        <v>82</v>
      </c>
      <c r="AY1804" s="267" t="s">
        <v>262</v>
      </c>
    </row>
    <row r="1805" s="2" customFormat="1" ht="16.5" customHeight="1">
      <c r="A1805" s="40"/>
      <c r="B1805" s="41"/>
      <c r="C1805" s="217" t="s">
        <v>1750</v>
      </c>
      <c r="D1805" s="217" t="s">
        <v>264</v>
      </c>
      <c r="E1805" s="218" t="s">
        <v>1751</v>
      </c>
      <c r="F1805" s="219" t="s">
        <v>1752</v>
      </c>
      <c r="G1805" s="220" t="s">
        <v>116</v>
      </c>
      <c r="H1805" s="221">
        <v>167.93000000000001</v>
      </c>
      <c r="I1805" s="222"/>
      <c r="J1805" s="223">
        <f>ROUND(I1805*H1805,2)</f>
        <v>0</v>
      </c>
      <c r="K1805" s="219" t="s">
        <v>463</v>
      </c>
      <c r="L1805" s="46"/>
      <c r="M1805" s="224" t="s">
        <v>19</v>
      </c>
      <c r="N1805" s="225" t="s">
        <v>46</v>
      </c>
      <c r="O1805" s="86"/>
      <c r="P1805" s="226">
        <f>O1805*H1805</f>
        <v>0</v>
      </c>
      <c r="Q1805" s="226">
        <v>5.0000000000000002E-05</v>
      </c>
      <c r="R1805" s="226">
        <f>Q1805*H1805</f>
        <v>0.0083965000000000012</v>
      </c>
      <c r="S1805" s="226">
        <v>0</v>
      </c>
      <c r="T1805" s="227">
        <f>S1805*H1805</f>
        <v>0</v>
      </c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R1805" s="228" t="s">
        <v>367</v>
      </c>
      <c r="AT1805" s="228" t="s">
        <v>264</v>
      </c>
      <c r="AU1805" s="228" t="s">
        <v>84</v>
      </c>
      <c r="AY1805" s="19" t="s">
        <v>262</v>
      </c>
      <c r="BE1805" s="229">
        <f>IF(N1805="základní",J1805,0)</f>
        <v>0</v>
      </c>
      <c r="BF1805" s="229">
        <f>IF(N1805="snížená",J1805,0)</f>
        <v>0</v>
      </c>
      <c r="BG1805" s="229">
        <f>IF(N1805="zákl. přenesená",J1805,0)</f>
        <v>0</v>
      </c>
      <c r="BH1805" s="229">
        <f>IF(N1805="sníž. přenesená",J1805,0)</f>
        <v>0</v>
      </c>
      <c r="BI1805" s="229">
        <f>IF(N1805="nulová",J1805,0)</f>
        <v>0</v>
      </c>
      <c r="BJ1805" s="19" t="s">
        <v>82</v>
      </c>
      <c r="BK1805" s="229">
        <f>ROUND(I1805*H1805,2)</f>
        <v>0</v>
      </c>
      <c r="BL1805" s="19" t="s">
        <v>367</v>
      </c>
      <c r="BM1805" s="228" t="s">
        <v>1753</v>
      </c>
    </row>
    <row r="1806" s="14" customFormat="1">
      <c r="A1806" s="14"/>
      <c r="B1806" s="246"/>
      <c r="C1806" s="247"/>
      <c r="D1806" s="237" t="s">
        <v>272</v>
      </c>
      <c r="E1806" s="248" t="s">
        <v>19</v>
      </c>
      <c r="F1806" s="249" t="s">
        <v>122</v>
      </c>
      <c r="G1806" s="247"/>
      <c r="H1806" s="250">
        <v>167.93000000000001</v>
      </c>
      <c r="I1806" s="251"/>
      <c r="J1806" s="247"/>
      <c r="K1806" s="247"/>
      <c r="L1806" s="252"/>
      <c r="M1806" s="253"/>
      <c r="N1806" s="254"/>
      <c r="O1806" s="254"/>
      <c r="P1806" s="254"/>
      <c r="Q1806" s="254"/>
      <c r="R1806" s="254"/>
      <c r="S1806" s="254"/>
      <c r="T1806" s="255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T1806" s="256" t="s">
        <v>272</v>
      </c>
      <c r="AU1806" s="256" t="s">
        <v>84</v>
      </c>
      <c r="AV1806" s="14" t="s">
        <v>84</v>
      </c>
      <c r="AW1806" s="14" t="s">
        <v>34</v>
      </c>
      <c r="AX1806" s="14" t="s">
        <v>75</v>
      </c>
      <c r="AY1806" s="256" t="s">
        <v>262</v>
      </c>
    </row>
    <row r="1807" s="15" customFormat="1">
      <c r="A1807" s="15"/>
      <c r="B1807" s="257"/>
      <c r="C1807" s="258"/>
      <c r="D1807" s="237" t="s">
        <v>272</v>
      </c>
      <c r="E1807" s="259" t="s">
        <v>19</v>
      </c>
      <c r="F1807" s="260" t="s">
        <v>278</v>
      </c>
      <c r="G1807" s="258"/>
      <c r="H1807" s="261">
        <v>167.93000000000001</v>
      </c>
      <c r="I1807" s="262"/>
      <c r="J1807" s="258"/>
      <c r="K1807" s="258"/>
      <c r="L1807" s="263"/>
      <c r="M1807" s="264"/>
      <c r="N1807" s="265"/>
      <c r="O1807" s="265"/>
      <c r="P1807" s="265"/>
      <c r="Q1807" s="265"/>
      <c r="R1807" s="265"/>
      <c r="S1807" s="265"/>
      <c r="T1807" s="266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T1807" s="267" t="s">
        <v>272</v>
      </c>
      <c r="AU1807" s="267" t="s">
        <v>84</v>
      </c>
      <c r="AV1807" s="15" t="s">
        <v>268</v>
      </c>
      <c r="AW1807" s="15" t="s">
        <v>34</v>
      </c>
      <c r="AX1807" s="15" t="s">
        <v>82</v>
      </c>
      <c r="AY1807" s="267" t="s">
        <v>262</v>
      </c>
    </row>
    <row r="1808" s="2" customFormat="1" ht="24.15" customHeight="1">
      <c r="A1808" s="40"/>
      <c r="B1808" s="41"/>
      <c r="C1808" s="217" t="s">
        <v>1754</v>
      </c>
      <c r="D1808" s="217" t="s">
        <v>264</v>
      </c>
      <c r="E1808" s="218" t="s">
        <v>1755</v>
      </c>
      <c r="F1808" s="219" t="s">
        <v>1756</v>
      </c>
      <c r="G1808" s="220" t="s">
        <v>1079</v>
      </c>
      <c r="H1808" s="289"/>
      <c r="I1808" s="222"/>
      <c r="J1808" s="223">
        <f>ROUND(I1808*H1808,2)</f>
        <v>0</v>
      </c>
      <c r="K1808" s="219" t="s">
        <v>267</v>
      </c>
      <c r="L1808" s="46"/>
      <c r="M1808" s="224" t="s">
        <v>19</v>
      </c>
      <c r="N1808" s="225" t="s">
        <v>46</v>
      </c>
      <c r="O1808" s="86"/>
      <c r="P1808" s="226">
        <f>O1808*H1808</f>
        <v>0</v>
      </c>
      <c r="Q1808" s="226">
        <v>0</v>
      </c>
      <c r="R1808" s="226">
        <f>Q1808*H1808</f>
        <v>0</v>
      </c>
      <c r="S1808" s="226">
        <v>0</v>
      </c>
      <c r="T1808" s="227">
        <f>S1808*H1808</f>
        <v>0</v>
      </c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R1808" s="228" t="s">
        <v>367</v>
      </c>
      <c r="AT1808" s="228" t="s">
        <v>264</v>
      </c>
      <c r="AU1808" s="228" t="s">
        <v>84</v>
      </c>
      <c r="AY1808" s="19" t="s">
        <v>262</v>
      </c>
      <c r="BE1808" s="229">
        <f>IF(N1808="základní",J1808,0)</f>
        <v>0</v>
      </c>
      <c r="BF1808" s="229">
        <f>IF(N1808="snížená",J1808,0)</f>
        <v>0</v>
      </c>
      <c r="BG1808" s="229">
        <f>IF(N1808="zákl. přenesená",J1808,0)</f>
        <v>0</v>
      </c>
      <c r="BH1808" s="229">
        <f>IF(N1808="sníž. přenesená",J1808,0)</f>
        <v>0</v>
      </c>
      <c r="BI1808" s="229">
        <f>IF(N1808="nulová",J1808,0)</f>
        <v>0</v>
      </c>
      <c r="BJ1808" s="19" t="s">
        <v>82</v>
      </c>
      <c r="BK1808" s="229">
        <f>ROUND(I1808*H1808,2)</f>
        <v>0</v>
      </c>
      <c r="BL1808" s="19" t="s">
        <v>367</v>
      </c>
      <c r="BM1808" s="228" t="s">
        <v>1757</v>
      </c>
    </row>
    <row r="1809" s="2" customFormat="1">
      <c r="A1809" s="40"/>
      <c r="B1809" s="41"/>
      <c r="C1809" s="42"/>
      <c r="D1809" s="230" t="s">
        <v>270</v>
      </c>
      <c r="E1809" s="42"/>
      <c r="F1809" s="231" t="s">
        <v>1758</v>
      </c>
      <c r="G1809" s="42"/>
      <c r="H1809" s="42"/>
      <c r="I1809" s="232"/>
      <c r="J1809" s="42"/>
      <c r="K1809" s="42"/>
      <c r="L1809" s="46"/>
      <c r="M1809" s="233"/>
      <c r="N1809" s="234"/>
      <c r="O1809" s="86"/>
      <c r="P1809" s="86"/>
      <c r="Q1809" s="86"/>
      <c r="R1809" s="86"/>
      <c r="S1809" s="86"/>
      <c r="T1809" s="87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T1809" s="19" t="s">
        <v>270</v>
      </c>
      <c r="AU1809" s="19" t="s">
        <v>84</v>
      </c>
    </row>
    <row r="1810" s="12" customFormat="1" ht="22.8" customHeight="1">
      <c r="A1810" s="12"/>
      <c r="B1810" s="201"/>
      <c r="C1810" s="202"/>
      <c r="D1810" s="203" t="s">
        <v>74</v>
      </c>
      <c r="E1810" s="215" t="s">
        <v>1759</v>
      </c>
      <c r="F1810" s="215" t="s">
        <v>1760</v>
      </c>
      <c r="G1810" s="202"/>
      <c r="H1810" s="202"/>
      <c r="I1810" s="205"/>
      <c r="J1810" s="216">
        <f>BK1810</f>
        <v>0</v>
      </c>
      <c r="K1810" s="202"/>
      <c r="L1810" s="207"/>
      <c r="M1810" s="208"/>
      <c r="N1810" s="209"/>
      <c r="O1810" s="209"/>
      <c r="P1810" s="210">
        <f>SUM(P1811:P1880)</f>
        <v>0</v>
      </c>
      <c r="Q1810" s="209"/>
      <c r="R1810" s="210">
        <f>SUM(R1811:R1880)</f>
        <v>2.4976843</v>
      </c>
      <c r="S1810" s="209"/>
      <c r="T1810" s="211">
        <f>SUM(T1811:T1880)</f>
        <v>0</v>
      </c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R1810" s="212" t="s">
        <v>84</v>
      </c>
      <c r="AT1810" s="213" t="s">
        <v>74</v>
      </c>
      <c r="AU1810" s="213" t="s">
        <v>82</v>
      </c>
      <c r="AY1810" s="212" t="s">
        <v>262</v>
      </c>
      <c r="BK1810" s="214">
        <f>SUM(BK1811:BK1880)</f>
        <v>0</v>
      </c>
    </row>
    <row r="1811" s="2" customFormat="1" ht="16.5" customHeight="1">
      <c r="A1811" s="40"/>
      <c r="B1811" s="41"/>
      <c r="C1811" s="217" t="s">
        <v>1761</v>
      </c>
      <c r="D1811" s="217" t="s">
        <v>264</v>
      </c>
      <c r="E1811" s="218" t="s">
        <v>1762</v>
      </c>
      <c r="F1811" s="219" t="s">
        <v>1763</v>
      </c>
      <c r="G1811" s="220" t="s">
        <v>116</v>
      </c>
      <c r="H1811" s="221">
        <v>98.216999999999999</v>
      </c>
      <c r="I1811" s="222"/>
      <c r="J1811" s="223">
        <f>ROUND(I1811*H1811,2)</f>
        <v>0</v>
      </c>
      <c r="K1811" s="219" t="s">
        <v>267</v>
      </c>
      <c r="L1811" s="46"/>
      <c r="M1811" s="224" t="s">
        <v>19</v>
      </c>
      <c r="N1811" s="225" t="s">
        <v>46</v>
      </c>
      <c r="O1811" s="86"/>
      <c r="P1811" s="226">
        <f>O1811*H1811</f>
        <v>0</v>
      </c>
      <c r="Q1811" s="226">
        <v>0</v>
      </c>
      <c r="R1811" s="226">
        <f>Q1811*H1811</f>
        <v>0</v>
      </c>
      <c r="S1811" s="226">
        <v>0</v>
      </c>
      <c r="T1811" s="227">
        <f>S1811*H1811</f>
        <v>0</v>
      </c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R1811" s="228" t="s">
        <v>367</v>
      </c>
      <c r="AT1811" s="228" t="s">
        <v>264</v>
      </c>
      <c r="AU1811" s="228" t="s">
        <v>84</v>
      </c>
      <c r="AY1811" s="19" t="s">
        <v>262</v>
      </c>
      <c r="BE1811" s="229">
        <f>IF(N1811="základní",J1811,0)</f>
        <v>0</v>
      </c>
      <c r="BF1811" s="229">
        <f>IF(N1811="snížená",J1811,0)</f>
        <v>0</v>
      </c>
      <c r="BG1811" s="229">
        <f>IF(N1811="zákl. přenesená",J1811,0)</f>
        <v>0</v>
      </c>
      <c r="BH1811" s="229">
        <f>IF(N1811="sníž. přenesená",J1811,0)</f>
        <v>0</v>
      </c>
      <c r="BI1811" s="229">
        <f>IF(N1811="nulová",J1811,0)</f>
        <v>0</v>
      </c>
      <c r="BJ1811" s="19" t="s">
        <v>82</v>
      </c>
      <c r="BK1811" s="229">
        <f>ROUND(I1811*H1811,2)</f>
        <v>0</v>
      </c>
      <c r="BL1811" s="19" t="s">
        <v>367</v>
      </c>
      <c r="BM1811" s="228" t="s">
        <v>1764</v>
      </c>
    </row>
    <row r="1812" s="2" customFormat="1">
      <c r="A1812" s="40"/>
      <c r="B1812" s="41"/>
      <c r="C1812" s="42"/>
      <c r="D1812" s="230" t="s">
        <v>270</v>
      </c>
      <c r="E1812" s="42"/>
      <c r="F1812" s="231" t="s">
        <v>1765</v>
      </c>
      <c r="G1812" s="42"/>
      <c r="H1812" s="42"/>
      <c r="I1812" s="232"/>
      <c r="J1812" s="42"/>
      <c r="K1812" s="42"/>
      <c r="L1812" s="46"/>
      <c r="M1812" s="233"/>
      <c r="N1812" s="234"/>
      <c r="O1812" s="86"/>
      <c r="P1812" s="86"/>
      <c r="Q1812" s="86"/>
      <c r="R1812" s="86"/>
      <c r="S1812" s="86"/>
      <c r="T1812" s="87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T1812" s="19" t="s">
        <v>270</v>
      </c>
      <c r="AU1812" s="19" t="s">
        <v>84</v>
      </c>
    </row>
    <row r="1813" s="14" customFormat="1">
      <c r="A1813" s="14"/>
      <c r="B1813" s="246"/>
      <c r="C1813" s="247"/>
      <c r="D1813" s="237" t="s">
        <v>272</v>
      </c>
      <c r="E1813" s="248" t="s">
        <v>19</v>
      </c>
      <c r="F1813" s="249" t="s">
        <v>125</v>
      </c>
      <c r="G1813" s="247"/>
      <c r="H1813" s="250">
        <v>98.216999999999999</v>
      </c>
      <c r="I1813" s="251"/>
      <c r="J1813" s="247"/>
      <c r="K1813" s="247"/>
      <c r="L1813" s="252"/>
      <c r="M1813" s="253"/>
      <c r="N1813" s="254"/>
      <c r="O1813" s="254"/>
      <c r="P1813" s="254"/>
      <c r="Q1813" s="254"/>
      <c r="R1813" s="254"/>
      <c r="S1813" s="254"/>
      <c r="T1813" s="255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T1813" s="256" t="s">
        <v>272</v>
      </c>
      <c r="AU1813" s="256" t="s">
        <v>84</v>
      </c>
      <c r="AV1813" s="14" t="s">
        <v>84</v>
      </c>
      <c r="AW1813" s="14" t="s">
        <v>34</v>
      </c>
      <c r="AX1813" s="14" t="s">
        <v>75</v>
      </c>
      <c r="AY1813" s="256" t="s">
        <v>262</v>
      </c>
    </row>
    <row r="1814" s="15" customFormat="1">
      <c r="A1814" s="15"/>
      <c r="B1814" s="257"/>
      <c r="C1814" s="258"/>
      <c r="D1814" s="237" t="s">
        <v>272</v>
      </c>
      <c r="E1814" s="259" t="s">
        <v>19</v>
      </c>
      <c r="F1814" s="260" t="s">
        <v>278</v>
      </c>
      <c r="G1814" s="258"/>
      <c r="H1814" s="261">
        <v>98.216999999999999</v>
      </c>
      <c r="I1814" s="262"/>
      <c r="J1814" s="258"/>
      <c r="K1814" s="258"/>
      <c r="L1814" s="263"/>
      <c r="M1814" s="264"/>
      <c r="N1814" s="265"/>
      <c r="O1814" s="265"/>
      <c r="P1814" s="265"/>
      <c r="Q1814" s="265"/>
      <c r="R1814" s="265"/>
      <c r="S1814" s="265"/>
      <c r="T1814" s="266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T1814" s="267" t="s">
        <v>272</v>
      </c>
      <c r="AU1814" s="267" t="s">
        <v>84</v>
      </c>
      <c r="AV1814" s="15" t="s">
        <v>268</v>
      </c>
      <c r="AW1814" s="15" t="s">
        <v>34</v>
      </c>
      <c r="AX1814" s="15" t="s">
        <v>82</v>
      </c>
      <c r="AY1814" s="267" t="s">
        <v>262</v>
      </c>
    </row>
    <row r="1815" s="2" customFormat="1" ht="16.5" customHeight="1">
      <c r="A1815" s="40"/>
      <c r="B1815" s="41"/>
      <c r="C1815" s="217" t="s">
        <v>1766</v>
      </c>
      <c r="D1815" s="217" t="s">
        <v>264</v>
      </c>
      <c r="E1815" s="218" t="s">
        <v>1767</v>
      </c>
      <c r="F1815" s="219" t="s">
        <v>1768</v>
      </c>
      <c r="G1815" s="220" t="s">
        <v>116</v>
      </c>
      <c r="H1815" s="221">
        <v>98.216999999999999</v>
      </c>
      <c r="I1815" s="222"/>
      <c r="J1815" s="223">
        <f>ROUND(I1815*H1815,2)</f>
        <v>0</v>
      </c>
      <c r="K1815" s="219" t="s">
        <v>267</v>
      </c>
      <c r="L1815" s="46"/>
      <c r="M1815" s="224" t="s">
        <v>19</v>
      </c>
      <c r="N1815" s="225" t="s">
        <v>46</v>
      </c>
      <c r="O1815" s="86"/>
      <c r="P1815" s="226">
        <f>O1815*H1815</f>
        <v>0</v>
      </c>
      <c r="Q1815" s="226">
        <v>0.00029999999999999997</v>
      </c>
      <c r="R1815" s="226">
        <f>Q1815*H1815</f>
        <v>0.029465099999999998</v>
      </c>
      <c r="S1815" s="226">
        <v>0</v>
      </c>
      <c r="T1815" s="227">
        <f>S1815*H1815</f>
        <v>0</v>
      </c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R1815" s="228" t="s">
        <v>367</v>
      </c>
      <c r="AT1815" s="228" t="s">
        <v>264</v>
      </c>
      <c r="AU1815" s="228" t="s">
        <v>84</v>
      </c>
      <c r="AY1815" s="19" t="s">
        <v>262</v>
      </c>
      <c r="BE1815" s="229">
        <f>IF(N1815="základní",J1815,0)</f>
        <v>0</v>
      </c>
      <c r="BF1815" s="229">
        <f>IF(N1815="snížená",J1815,0)</f>
        <v>0</v>
      </c>
      <c r="BG1815" s="229">
        <f>IF(N1815="zákl. přenesená",J1815,0)</f>
        <v>0</v>
      </c>
      <c r="BH1815" s="229">
        <f>IF(N1815="sníž. přenesená",J1815,0)</f>
        <v>0</v>
      </c>
      <c r="BI1815" s="229">
        <f>IF(N1815="nulová",J1815,0)</f>
        <v>0</v>
      </c>
      <c r="BJ1815" s="19" t="s">
        <v>82</v>
      </c>
      <c r="BK1815" s="229">
        <f>ROUND(I1815*H1815,2)</f>
        <v>0</v>
      </c>
      <c r="BL1815" s="19" t="s">
        <v>367</v>
      </c>
      <c r="BM1815" s="228" t="s">
        <v>1769</v>
      </c>
    </row>
    <row r="1816" s="2" customFormat="1">
      <c r="A1816" s="40"/>
      <c r="B1816" s="41"/>
      <c r="C1816" s="42"/>
      <c r="D1816" s="230" t="s">
        <v>270</v>
      </c>
      <c r="E1816" s="42"/>
      <c r="F1816" s="231" t="s">
        <v>1770</v>
      </c>
      <c r="G1816" s="42"/>
      <c r="H1816" s="42"/>
      <c r="I1816" s="232"/>
      <c r="J1816" s="42"/>
      <c r="K1816" s="42"/>
      <c r="L1816" s="46"/>
      <c r="M1816" s="233"/>
      <c r="N1816" s="234"/>
      <c r="O1816" s="86"/>
      <c r="P1816" s="86"/>
      <c r="Q1816" s="86"/>
      <c r="R1816" s="86"/>
      <c r="S1816" s="86"/>
      <c r="T1816" s="87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T1816" s="19" t="s">
        <v>270</v>
      </c>
      <c r="AU1816" s="19" t="s">
        <v>84</v>
      </c>
    </row>
    <row r="1817" s="13" customFormat="1">
      <c r="A1817" s="13"/>
      <c r="B1817" s="235"/>
      <c r="C1817" s="236"/>
      <c r="D1817" s="237" t="s">
        <v>272</v>
      </c>
      <c r="E1817" s="238" t="s">
        <v>19</v>
      </c>
      <c r="F1817" s="239" t="s">
        <v>404</v>
      </c>
      <c r="G1817" s="236"/>
      <c r="H1817" s="238" t="s">
        <v>19</v>
      </c>
      <c r="I1817" s="240"/>
      <c r="J1817" s="236"/>
      <c r="K1817" s="236"/>
      <c r="L1817" s="241"/>
      <c r="M1817" s="242"/>
      <c r="N1817" s="243"/>
      <c r="O1817" s="243"/>
      <c r="P1817" s="243"/>
      <c r="Q1817" s="243"/>
      <c r="R1817" s="243"/>
      <c r="S1817" s="243"/>
      <c r="T1817" s="244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T1817" s="245" t="s">
        <v>272</v>
      </c>
      <c r="AU1817" s="245" t="s">
        <v>84</v>
      </c>
      <c r="AV1817" s="13" t="s">
        <v>82</v>
      </c>
      <c r="AW1817" s="13" t="s">
        <v>34</v>
      </c>
      <c r="AX1817" s="13" t="s">
        <v>75</v>
      </c>
      <c r="AY1817" s="245" t="s">
        <v>262</v>
      </c>
    </row>
    <row r="1818" s="14" customFormat="1">
      <c r="A1818" s="14"/>
      <c r="B1818" s="246"/>
      <c r="C1818" s="247"/>
      <c r="D1818" s="237" t="s">
        <v>272</v>
      </c>
      <c r="E1818" s="248" t="s">
        <v>19</v>
      </c>
      <c r="F1818" s="249" t="s">
        <v>1771</v>
      </c>
      <c r="G1818" s="247"/>
      <c r="H1818" s="250">
        <v>18.074999999999999</v>
      </c>
      <c r="I1818" s="251"/>
      <c r="J1818" s="247"/>
      <c r="K1818" s="247"/>
      <c r="L1818" s="252"/>
      <c r="M1818" s="253"/>
      <c r="N1818" s="254"/>
      <c r="O1818" s="254"/>
      <c r="P1818" s="254"/>
      <c r="Q1818" s="254"/>
      <c r="R1818" s="254"/>
      <c r="S1818" s="254"/>
      <c r="T1818" s="255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T1818" s="256" t="s">
        <v>272</v>
      </c>
      <c r="AU1818" s="256" t="s">
        <v>84</v>
      </c>
      <c r="AV1818" s="14" t="s">
        <v>84</v>
      </c>
      <c r="AW1818" s="14" t="s">
        <v>34</v>
      </c>
      <c r="AX1818" s="14" t="s">
        <v>75</v>
      </c>
      <c r="AY1818" s="256" t="s">
        <v>262</v>
      </c>
    </row>
    <row r="1819" s="14" customFormat="1">
      <c r="A1819" s="14"/>
      <c r="B1819" s="246"/>
      <c r="C1819" s="247"/>
      <c r="D1819" s="237" t="s">
        <v>272</v>
      </c>
      <c r="E1819" s="248" t="s">
        <v>19</v>
      </c>
      <c r="F1819" s="249" t="s">
        <v>1772</v>
      </c>
      <c r="G1819" s="247"/>
      <c r="H1819" s="250">
        <v>7.71</v>
      </c>
      <c r="I1819" s="251"/>
      <c r="J1819" s="247"/>
      <c r="K1819" s="247"/>
      <c r="L1819" s="252"/>
      <c r="M1819" s="253"/>
      <c r="N1819" s="254"/>
      <c r="O1819" s="254"/>
      <c r="P1819" s="254"/>
      <c r="Q1819" s="254"/>
      <c r="R1819" s="254"/>
      <c r="S1819" s="254"/>
      <c r="T1819" s="255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T1819" s="256" t="s">
        <v>272</v>
      </c>
      <c r="AU1819" s="256" t="s">
        <v>84</v>
      </c>
      <c r="AV1819" s="14" t="s">
        <v>84</v>
      </c>
      <c r="AW1819" s="14" t="s">
        <v>34</v>
      </c>
      <c r="AX1819" s="14" t="s">
        <v>75</v>
      </c>
      <c r="AY1819" s="256" t="s">
        <v>262</v>
      </c>
    </row>
    <row r="1820" s="14" customFormat="1">
      <c r="A1820" s="14"/>
      <c r="B1820" s="246"/>
      <c r="C1820" s="247"/>
      <c r="D1820" s="237" t="s">
        <v>272</v>
      </c>
      <c r="E1820" s="248" t="s">
        <v>19</v>
      </c>
      <c r="F1820" s="249" t="s">
        <v>1773</v>
      </c>
      <c r="G1820" s="247"/>
      <c r="H1820" s="250">
        <v>9</v>
      </c>
      <c r="I1820" s="251"/>
      <c r="J1820" s="247"/>
      <c r="K1820" s="247"/>
      <c r="L1820" s="252"/>
      <c r="M1820" s="253"/>
      <c r="N1820" s="254"/>
      <c r="O1820" s="254"/>
      <c r="P1820" s="254"/>
      <c r="Q1820" s="254"/>
      <c r="R1820" s="254"/>
      <c r="S1820" s="254"/>
      <c r="T1820" s="255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T1820" s="256" t="s">
        <v>272</v>
      </c>
      <c r="AU1820" s="256" t="s">
        <v>84</v>
      </c>
      <c r="AV1820" s="14" t="s">
        <v>84</v>
      </c>
      <c r="AW1820" s="14" t="s">
        <v>34</v>
      </c>
      <c r="AX1820" s="14" t="s">
        <v>75</v>
      </c>
      <c r="AY1820" s="256" t="s">
        <v>262</v>
      </c>
    </row>
    <row r="1821" s="14" customFormat="1">
      <c r="A1821" s="14"/>
      <c r="B1821" s="246"/>
      <c r="C1821" s="247"/>
      <c r="D1821" s="237" t="s">
        <v>272</v>
      </c>
      <c r="E1821" s="248" t="s">
        <v>19</v>
      </c>
      <c r="F1821" s="249" t="s">
        <v>1774</v>
      </c>
      <c r="G1821" s="247"/>
      <c r="H1821" s="250">
        <v>3.488</v>
      </c>
      <c r="I1821" s="251"/>
      <c r="J1821" s="247"/>
      <c r="K1821" s="247"/>
      <c r="L1821" s="252"/>
      <c r="M1821" s="253"/>
      <c r="N1821" s="254"/>
      <c r="O1821" s="254"/>
      <c r="P1821" s="254"/>
      <c r="Q1821" s="254"/>
      <c r="R1821" s="254"/>
      <c r="S1821" s="254"/>
      <c r="T1821" s="255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T1821" s="256" t="s">
        <v>272</v>
      </c>
      <c r="AU1821" s="256" t="s">
        <v>84</v>
      </c>
      <c r="AV1821" s="14" t="s">
        <v>84</v>
      </c>
      <c r="AW1821" s="14" t="s">
        <v>34</v>
      </c>
      <c r="AX1821" s="14" t="s">
        <v>75</v>
      </c>
      <c r="AY1821" s="256" t="s">
        <v>262</v>
      </c>
    </row>
    <row r="1822" s="14" customFormat="1">
      <c r="A1822" s="14"/>
      <c r="B1822" s="246"/>
      <c r="C1822" s="247"/>
      <c r="D1822" s="237" t="s">
        <v>272</v>
      </c>
      <c r="E1822" s="248" t="s">
        <v>19</v>
      </c>
      <c r="F1822" s="249" t="s">
        <v>1775</v>
      </c>
      <c r="G1822" s="247"/>
      <c r="H1822" s="250">
        <v>4.2450000000000001</v>
      </c>
      <c r="I1822" s="251"/>
      <c r="J1822" s="247"/>
      <c r="K1822" s="247"/>
      <c r="L1822" s="252"/>
      <c r="M1822" s="253"/>
      <c r="N1822" s="254"/>
      <c r="O1822" s="254"/>
      <c r="P1822" s="254"/>
      <c r="Q1822" s="254"/>
      <c r="R1822" s="254"/>
      <c r="S1822" s="254"/>
      <c r="T1822" s="255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T1822" s="256" t="s">
        <v>272</v>
      </c>
      <c r="AU1822" s="256" t="s">
        <v>84</v>
      </c>
      <c r="AV1822" s="14" t="s">
        <v>84</v>
      </c>
      <c r="AW1822" s="14" t="s">
        <v>34</v>
      </c>
      <c r="AX1822" s="14" t="s">
        <v>75</v>
      </c>
      <c r="AY1822" s="256" t="s">
        <v>262</v>
      </c>
    </row>
    <row r="1823" s="16" customFormat="1">
      <c r="A1823" s="16"/>
      <c r="B1823" s="278"/>
      <c r="C1823" s="279"/>
      <c r="D1823" s="237" t="s">
        <v>272</v>
      </c>
      <c r="E1823" s="280" t="s">
        <v>19</v>
      </c>
      <c r="F1823" s="281" t="s">
        <v>419</v>
      </c>
      <c r="G1823" s="279"/>
      <c r="H1823" s="282">
        <v>42.518000000000001</v>
      </c>
      <c r="I1823" s="283"/>
      <c r="J1823" s="279"/>
      <c r="K1823" s="279"/>
      <c r="L1823" s="284"/>
      <c r="M1823" s="285"/>
      <c r="N1823" s="286"/>
      <c r="O1823" s="286"/>
      <c r="P1823" s="286"/>
      <c r="Q1823" s="286"/>
      <c r="R1823" s="286"/>
      <c r="S1823" s="286"/>
      <c r="T1823" s="287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T1823" s="288" t="s">
        <v>272</v>
      </c>
      <c r="AU1823" s="288" t="s">
        <v>84</v>
      </c>
      <c r="AV1823" s="16" t="s">
        <v>95</v>
      </c>
      <c r="AW1823" s="16" t="s">
        <v>34</v>
      </c>
      <c r="AX1823" s="16" t="s">
        <v>75</v>
      </c>
      <c r="AY1823" s="288" t="s">
        <v>262</v>
      </c>
    </row>
    <row r="1824" s="13" customFormat="1">
      <c r="A1824" s="13"/>
      <c r="B1824" s="235"/>
      <c r="C1824" s="236"/>
      <c r="D1824" s="237" t="s">
        <v>272</v>
      </c>
      <c r="E1824" s="238" t="s">
        <v>19</v>
      </c>
      <c r="F1824" s="239" t="s">
        <v>467</v>
      </c>
      <c r="G1824" s="236"/>
      <c r="H1824" s="238" t="s">
        <v>19</v>
      </c>
      <c r="I1824" s="240"/>
      <c r="J1824" s="236"/>
      <c r="K1824" s="236"/>
      <c r="L1824" s="241"/>
      <c r="M1824" s="242"/>
      <c r="N1824" s="243"/>
      <c r="O1824" s="243"/>
      <c r="P1824" s="243"/>
      <c r="Q1824" s="243"/>
      <c r="R1824" s="243"/>
      <c r="S1824" s="243"/>
      <c r="T1824" s="244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T1824" s="245" t="s">
        <v>272</v>
      </c>
      <c r="AU1824" s="245" t="s">
        <v>84</v>
      </c>
      <c r="AV1824" s="13" t="s">
        <v>82</v>
      </c>
      <c r="AW1824" s="13" t="s">
        <v>34</v>
      </c>
      <c r="AX1824" s="13" t="s">
        <v>75</v>
      </c>
      <c r="AY1824" s="245" t="s">
        <v>262</v>
      </c>
    </row>
    <row r="1825" s="14" customFormat="1">
      <c r="A1825" s="14"/>
      <c r="B1825" s="246"/>
      <c r="C1825" s="247"/>
      <c r="D1825" s="237" t="s">
        <v>272</v>
      </c>
      <c r="E1825" s="248" t="s">
        <v>19</v>
      </c>
      <c r="F1825" s="249" t="s">
        <v>1776</v>
      </c>
      <c r="G1825" s="247"/>
      <c r="H1825" s="250">
        <v>33.226999999999997</v>
      </c>
      <c r="I1825" s="251"/>
      <c r="J1825" s="247"/>
      <c r="K1825" s="247"/>
      <c r="L1825" s="252"/>
      <c r="M1825" s="253"/>
      <c r="N1825" s="254"/>
      <c r="O1825" s="254"/>
      <c r="P1825" s="254"/>
      <c r="Q1825" s="254"/>
      <c r="R1825" s="254"/>
      <c r="S1825" s="254"/>
      <c r="T1825" s="255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T1825" s="256" t="s">
        <v>272</v>
      </c>
      <c r="AU1825" s="256" t="s">
        <v>84</v>
      </c>
      <c r="AV1825" s="14" t="s">
        <v>84</v>
      </c>
      <c r="AW1825" s="14" t="s">
        <v>34</v>
      </c>
      <c r="AX1825" s="14" t="s">
        <v>75</v>
      </c>
      <c r="AY1825" s="256" t="s">
        <v>262</v>
      </c>
    </row>
    <row r="1826" s="14" customFormat="1">
      <c r="A1826" s="14"/>
      <c r="B1826" s="246"/>
      <c r="C1826" s="247"/>
      <c r="D1826" s="237" t="s">
        <v>272</v>
      </c>
      <c r="E1826" s="248" t="s">
        <v>19</v>
      </c>
      <c r="F1826" s="249" t="s">
        <v>1777</v>
      </c>
      <c r="G1826" s="247"/>
      <c r="H1826" s="250">
        <v>8.8499999999999996</v>
      </c>
      <c r="I1826" s="251"/>
      <c r="J1826" s="247"/>
      <c r="K1826" s="247"/>
      <c r="L1826" s="252"/>
      <c r="M1826" s="253"/>
      <c r="N1826" s="254"/>
      <c r="O1826" s="254"/>
      <c r="P1826" s="254"/>
      <c r="Q1826" s="254"/>
      <c r="R1826" s="254"/>
      <c r="S1826" s="254"/>
      <c r="T1826" s="255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T1826" s="256" t="s">
        <v>272</v>
      </c>
      <c r="AU1826" s="256" t="s">
        <v>84</v>
      </c>
      <c r="AV1826" s="14" t="s">
        <v>84</v>
      </c>
      <c r="AW1826" s="14" t="s">
        <v>34</v>
      </c>
      <c r="AX1826" s="14" t="s">
        <v>75</v>
      </c>
      <c r="AY1826" s="256" t="s">
        <v>262</v>
      </c>
    </row>
    <row r="1827" s="14" customFormat="1">
      <c r="A1827" s="14"/>
      <c r="B1827" s="246"/>
      <c r="C1827" s="247"/>
      <c r="D1827" s="237" t="s">
        <v>272</v>
      </c>
      <c r="E1827" s="248" t="s">
        <v>19</v>
      </c>
      <c r="F1827" s="249" t="s">
        <v>1778</v>
      </c>
      <c r="G1827" s="247"/>
      <c r="H1827" s="250">
        <v>6.8109999999999999</v>
      </c>
      <c r="I1827" s="251"/>
      <c r="J1827" s="247"/>
      <c r="K1827" s="247"/>
      <c r="L1827" s="252"/>
      <c r="M1827" s="253"/>
      <c r="N1827" s="254"/>
      <c r="O1827" s="254"/>
      <c r="P1827" s="254"/>
      <c r="Q1827" s="254"/>
      <c r="R1827" s="254"/>
      <c r="S1827" s="254"/>
      <c r="T1827" s="255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T1827" s="256" t="s">
        <v>272</v>
      </c>
      <c r="AU1827" s="256" t="s">
        <v>84</v>
      </c>
      <c r="AV1827" s="14" t="s">
        <v>84</v>
      </c>
      <c r="AW1827" s="14" t="s">
        <v>34</v>
      </c>
      <c r="AX1827" s="14" t="s">
        <v>75</v>
      </c>
      <c r="AY1827" s="256" t="s">
        <v>262</v>
      </c>
    </row>
    <row r="1828" s="14" customFormat="1">
      <c r="A1828" s="14"/>
      <c r="B1828" s="246"/>
      <c r="C1828" s="247"/>
      <c r="D1828" s="237" t="s">
        <v>272</v>
      </c>
      <c r="E1828" s="248" t="s">
        <v>19</v>
      </c>
      <c r="F1828" s="249" t="s">
        <v>1779</v>
      </c>
      <c r="G1828" s="247"/>
      <c r="H1828" s="250">
        <v>6.8109999999999999</v>
      </c>
      <c r="I1828" s="251"/>
      <c r="J1828" s="247"/>
      <c r="K1828" s="247"/>
      <c r="L1828" s="252"/>
      <c r="M1828" s="253"/>
      <c r="N1828" s="254"/>
      <c r="O1828" s="254"/>
      <c r="P1828" s="254"/>
      <c r="Q1828" s="254"/>
      <c r="R1828" s="254"/>
      <c r="S1828" s="254"/>
      <c r="T1828" s="255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T1828" s="256" t="s">
        <v>272</v>
      </c>
      <c r="AU1828" s="256" t="s">
        <v>84</v>
      </c>
      <c r="AV1828" s="14" t="s">
        <v>84</v>
      </c>
      <c r="AW1828" s="14" t="s">
        <v>34</v>
      </c>
      <c r="AX1828" s="14" t="s">
        <v>75</v>
      </c>
      <c r="AY1828" s="256" t="s">
        <v>262</v>
      </c>
    </row>
    <row r="1829" s="16" customFormat="1">
      <c r="A1829" s="16"/>
      <c r="B1829" s="278"/>
      <c r="C1829" s="279"/>
      <c r="D1829" s="237" t="s">
        <v>272</v>
      </c>
      <c r="E1829" s="280" t="s">
        <v>19</v>
      </c>
      <c r="F1829" s="281" t="s">
        <v>419</v>
      </c>
      <c r="G1829" s="279"/>
      <c r="H1829" s="282">
        <v>55.698999999999998</v>
      </c>
      <c r="I1829" s="283"/>
      <c r="J1829" s="279"/>
      <c r="K1829" s="279"/>
      <c r="L1829" s="284"/>
      <c r="M1829" s="285"/>
      <c r="N1829" s="286"/>
      <c r="O1829" s="286"/>
      <c r="P1829" s="286"/>
      <c r="Q1829" s="286"/>
      <c r="R1829" s="286"/>
      <c r="S1829" s="286"/>
      <c r="T1829" s="287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T1829" s="288" t="s">
        <v>272</v>
      </c>
      <c r="AU1829" s="288" t="s">
        <v>84</v>
      </c>
      <c r="AV1829" s="16" t="s">
        <v>95</v>
      </c>
      <c r="AW1829" s="16" t="s">
        <v>34</v>
      </c>
      <c r="AX1829" s="16" t="s">
        <v>75</v>
      </c>
      <c r="AY1829" s="288" t="s">
        <v>262</v>
      </c>
    </row>
    <row r="1830" s="15" customFormat="1">
      <c r="A1830" s="15"/>
      <c r="B1830" s="257"/>
      <c r="C1830" s="258"/>
      <c r="D1830" s="237" t="s">
        <v>272</v>
      </c>
      <c r="E1830" s="259" t="s">
        <v>125</v>
      </c>
      <c r="F1830" s="260" t="s">
        <v>278</v>
      </c>
      <c r="G1830" s="258"/>
      <c r="H1830" s="261">
        <v>98.216999999999999</v>
      </c>
      <c r="I1830" s="262"/>
      <c r="J1830" s="258"/>
      <c r="K1830" s="258"/>
      <c r="L1830" s="263"/>
      <c r="M1830" s="264"/>
      <c r="N1830" s="265"/>
      <c r="O1830" s="265"/>
      <c r="P1830" s="265"/>
      <c r="Q1830" s="265"/>
      <c r="R1830" s="265"/>
      <c r="S1830" s="265"/>
      <c r="T1830" s="266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T1830" s="267" t="s">
        <v>272</v>
      </c>
      <c r="AU1830" s="267" t="s">
        <v>84</v>
      </c>
      <c r="AV1830" s="15" t="s">
        <v>268</v>
      </c>
      <c r="AW1830" s="15" t="s">
        <v>34</v>
      </c>
      <c r="AX1830" s="15" t="s">
        <v>82</v>
      </c>
      <c r="AY1830" s="267" t="s">
        <v>262</v>
      </c>
    </row>
    <row r="1831" s="2" customFormat="1" ht="16.5" customHeight="1">
      <c r="A1831" s="40"/>
      <c r="B1831" s="41"/>
      <c r="C1831" s="217" t="s">
        <v>1780</v>
      </c>
      <c r="D1831" s="217" t="s">
        <v>264</v>
      </c>
      <c r="E1831" s="218" t="s">
        <v>1781</v>
      </c>
      <c r="F1831" s="219" t="s">
        <v>1782</v>
      </c>
      <c r="G1831" s="220" t="s">
        <v>116</v>
      </c>
      <c r="H1831" s="221">
        <v>16.800000000000001</v>
      </c>
      <c r="I1831" s="222"/>
      <c r="J1831" s="223">
        <f>ROUND(I1831*H1831,2)</f>
        <v>0</v>
      </c>
      <c r="K1831" s="219" t="s">
        <v>267</v>
      </c>
      <c r="L1831" s="46"/>
      <c r="M1831" s="224" t="s">
        <v>19</v>
      </c>
      <c r="N1831" s="225" t="s">
        <v>46</v>
      </c>
      <c r="O1831" s="86"/>
      <c r="P1831" s="226">
        <f>O1831*H1831</f>
        <v>0</v>
      </c>
      <c r="Q1831" s="226">
        <v>0.0015</v>
      </c>
      <c r="R1831" s="226">
        <f>Q1831*H1831</f>
        <v>0.0252</v>
      </c>
      <c r="S1831" s="226">
        <v>0</v>
      </c>
      <c r="T1831" s="227">
        <f>S1831*H1831</f>
        <v>0</v>
      </c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R1831" s="228" t="s">
        <v>367</v>
      </c>
      <c r="AT1831" s="228" t="s">
        <v>264</v>
      </c>
      <c r="AU1831" s="228" t="s">
        <v>84</v>
      </c>
      <c r="AY1831" s="19" t="s">
        <v>262</v>
      </c>
      <c r="BE1831" s="229">
        <f>IF(N1831="základní",J1831,0)</f>
        <v>0</v>
      </c>
      <c r="BF1831" s="229">
        <f>IF(N1831="snížená",J1831,0)</f>
        <v>0</v>
      </c>
      <c r="BG1831" s="229">
        <f>IF(N1831="zákl. přenesená",J1831,0)</f>
        <v>0</v>
      </c>
      <c r="BH1831" s="229">
        <f>IF(N1831="sníž. přenesená",J1831,0)</f>
        <v>0</v>
      </c>
      <c r="BI1831" s="229">
        <f>IF(N1831="nulová",J1831,0)</f>
        <v>0</v>
      </c>
      <c r="BJ1831" s="19" t="s">
        <v>82</v>
      </c>
      <c r="BK1831" s="229">
        <f>ROUND(I1831*H1831,2)</f>
        <v>0</v>
      </c>
      <c r="BL1831" s="19" t="s">
        <v>367</v>
      </c>
      <c r="BM1831" s="228" t="s">
        <v>1783</v>
      </c>
    </row>
    <row r="1832" s="2" customFormat="1">
      <c r="A1832" s="40"/>
      <c r="B1832" s="41"/>
      <c r="C1832" s="42"/>
      <c r="D1832" s="230" t="s">
        <v>270</v>
      </c>
      <c r="E1832" s="42"/>
      <c r="F1832" s="231" t="s">
        <v>1784</v>
      </c>
      <c r="G1832" s="42"/>
      <c r="H1832" s="42"/>
      <c r="I1832" s="232"/>
      <c r="J1832" s="42"/>
      <c r="K1832" s="42"/>
      <c r="L1832" s="46"/>
      <c r="M1832" s="233"/>
      <c r="N1832" s="234"/>
      <c r="O1832" s="86"/>
      <c r="P1832" s="86"/>
      <c r="Q1832" s="86"/>
      <c r="R1832" s="86"/>
      <c r="S1832" s="86"/>
      <c r="T1832" s="87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T1832" s="19" t="s">
        <v>270</v>
      </c>
      <c r="AU1832" s="19" t="s">
        <v>84</v>
      </c>
    </row>
    <row r="1833" s="13" customFormat="1">
      <c r="A1833" s="13"/>
      <c r="B1833" s="235"/>
      <c r="C1833" s="236"/>
      <c r="D1833" s="237" t="s">
        <v>272</v>
      </c>
      <c r="E1833" s="238" t="s">
        <v>19</v>
      </c>
      <c r="F1833" s="239" t="s">
        <v>467</v>
      </c>
      <c r="G1833" s="236"/>
      <c r="H1833" s="238" t="s">
        <v>19</v>
      </c>
      <c r="I1833" s="240"/>
      <c r="J1833" s="236"/>
      <c r="K1833" s="236"/>
      <c r="L1833" s="241"/>
      <c r="M1833" s="242"/>
      <c r="N1833" s="243"/>
      <c r="O1833" s="243"/>
      <c r="P1833" s="243"/>
      <c r="Q1833" s="243"/>
      <c r="R1833" s="243"/>
      <c r="S1833" s="243"/>
      <c r="T1833" s="244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T1833" s="245" t="s">
        <v>272</v>
      </c>
      <c r="AU1833" s="245" t="s">
        <v>84</v>
      </c>
      <c r="AV1833" s="13" t="s">
        <v>82</v>
      </c>
      <c r="AW1833" s="13" t="s">
        <v>34</v>
      </c>
      <c r="AX1833" s="13" t="s">
        <v>75</v>
      </c>
      <c r="AY1833" s="245" t="s">
        <v>262</v>
      </c>
    </row>
    <row r="1834" s="14" customFormat="1">
      <c r="A1834" s="14"/>
      <c r="B1834" s="246"/>
      <c r="C1834" s="247"/>
      <c r="D1834" s="237" t="s">
        <v>272</v>
      </c>
      <c r="E1834" s="248" t="s">
        <v>19</v>
      </c>
      <c r="F1834" s="249" t="s">
        <v>1785</v>
      </c>
      <c r="G1834" s="247"/>
      <c r="H1834" s="250">
        <v>16.800000000000001</v>
      </c>
      <c r="I1834" s="251"/>
      <c r="J1834" s="247"/>
      <c r="K1834" s="247"/>
      <c r="L1834" s="252"/>
      <c r="M1834" s="253"/>
      <c r="N1834" s="254"/>
      <c r="O1834" s="254"/>
      <c r="P1834" s="254"/>
      <c r="Q1834" s="254"/>
      <c r="R1834" s="254"/>
      <c r="S1834" s="254"/>
      <c r="T1834" s="255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T1834" s="256" t="s">
        <v>272</v>
      </c>
      <c r="AU1834" s="256" t="s">
        <v>84</v>
      </c>
      <c r="AV1834" s="14" t="s">
        <v>84</v>
      </c>
      <c r="AW1834" s="14" t="s">
        <v>34</v>
      </c>
      <c r="AX1834" s="14" t="s">
        <v>75</v>
      </c>
      <c r="AY1834" s="256" t="s">
        <v>262</v>
      </c>
    </row>
    <row r="1835" s="15" customFormat="1">
      <c r="A1835" s="15"/>
      <c r="B1835" s="257"/>
      <c r="C1835" s="258"/>
      <c r="D1835" s="237" t="s">
        <v>272</v>
      </c>
      <c r="E1835" s="259" t="s">
        <v>19</v>
      </c>
      <c r="F1835" s="260" t="s">
        <v>278</v>
      </c>
      <c r="G1835" s="258"/>
      <c r="H1835" s="261">
        <v>16.800000000000001</v>
      </c>
      <c r="I1835" s="262"/>
      <c r="J1835" s="258"/>
      <c r="K1835" s="258"/>
      <c r="L1835" s="263"/>
      <c r="M1835" s="264"/>
      <c r="N1835" s="265"/>
      <c r="O1835" s="265"/>
      <c r="P1835" s="265"/>
      <c r="Q1835" s="265"/>
      <c r="R1835" s="265"/>
      <c r="S1835" s="265"/>
      <c r="T1835" s="266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T1835" s="267" t="s">
        <v>272</v>
      </c>
      <c r="AU1835" s="267" t="s">
        <v>84</v>
      </c>
      <c r="AV1835" s="15" t="s">
        <v>268</v>
      </c>
      <c r="AW1835" s="15" t="s">
        <v>34</v>
      </c>
      <c r="AX1835" s="15" t="s">
        <v>82</v>
      </c>
      <c r="AY1835" s="267" t="s">
        <v>262</v>
      </c>
    </row>
    <row r="1836" s="2" customFormat="1" ht="16.5" customHeight="1">
      <c r="A1836" s="40"/>
      <c r="B1836" s="41"/>
      <c r="C1836" s="217" t="s">
        <v>1786</v>
      </c>
      <c r="D1836" s="217" t="s">
        <v>264</v>
      </c>
      <c r="E1836" s="218" t="s">
        <v>1787</v>
      </c>
      <c r="F1836" s="219" t="s">
        <v>1788</v>
      </c>
      <c r="G1836" s="220" t="s">
        <v>370</v>
      </c>
      <c r="H1836" s="221">
        <v>12</v>
      </c>
      <c r="I1836" s="222"/>
      <c r="J1836" s="223">
        <f>ROUND(I1836*H1836,2)</f>
        <v>0</v>
      </c>
      <c r="K1836" s="219" t="s">
        <v>267</v>
      </c>
      <c r="L1836" s="46"/>
      <c r="M1836" s="224" t="s">
        <v>19</v>
      </c>
      <c r="N1836" s="225" t="s">
        <v>46</v>
      </c>
      <c r="O1836" s="86"/>
      <c r="P1836" s="226">
        <f>O1836*H1836</f>
        <v>0</v>
      </c>
      <c r="Q1836" s="226">
        <v>0.00021000000000000001</v>
      </c>
      <c r="R1836" s="226">
        <f>Q1836*H1836</f>
        <v>0.0025200000000000001</v>
      </c>
      <c r="S1836" s="226">
        <v>0</v>
      </c>
      <c r="T1836" s="227">
        <f>S1836*H1836</f>
        <v>0</v>
      </c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R1836" s="228" t="s">
        <v>367</v>
      </c>
      <c r="AT1836" s="228" t="s">
        <v>264</v>
      </c>
      <c r="AU1836" s="228" t="s">
        <v>84</v>
      </c>
      <c r="AY1836" s="19" t="s">
        <v>262</v>
      </c>
      <c r="BE1836" s="229">
        <f>IF(N1836="základní",J1836,0)</f>
        <v>0</v>
      </c>
      <c r="BF1836" s="229">
        <f>IF(N1836="snížená",J1836,0)</f>
        <v>0</v>
      </c>
      <c r="BG1836" s="229">
        <f>IF(N1836="zákl. přenesená",J1836,0)</f>
        <v>0</v>
      </c>
      <c r="BH1836" s="229">
        <f>IF(N1836="sníž. přenesená",J1836,0)</f>
        <v>0</v>
      </c>
      <c r="BI1836" s="229">
        <f>IF(N1836="nulová",J1836,0)</f>
        <v>0</v>
      </c>
      <c r="BJ1836" s="19" t="s">
        <v>82</v>
      </c>
      <c r="BK1836" s="229">
        <f>ROUND(I1836*H1836,2)</f>
        <v>0</v>
      </c>
      <c r="BL1836" s="19" t="s">
        <v>367</v>
      </c>
      <c r="BM1836" s="228" t="s">
        <v>1789</v>
      </c>
    </row>
    <row r="1837" s="2" customFormat="1">
      <c r="A1837" s="40"/>
      <c r="B1837" s="41"/>
      <c r="C1837" s="42"/>
      <c r="D1837" s="230" t="s">
        <v>270</v>
      </c>
      <c r="E1837" s="42"/>
      <c r="F1837" s="231" t="s">
        <v>1790</v>
      </c>
      <c r="G1837" s="42"/>
      <c r="H1837" s="42"/>
      <c r="I1837" s="232"/>
      <c r="J1837" s="42"/>
      <c r="K1837" s="42"/>
      <c r="L1837" s="46"/>
      <c r="M1837" s="233"/>
      <c r="N1837" s="234"/>
      <c r="O1837" s="86"/>
      <c r="P1837" s="86"/>
      <c r="Q1837" s="86"/>
      <c r="R1837" s="86"/>
      <c r="S1837" s="86"/>
      <c r="T1837" s="87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T1837" s="19" t="s">
        <v>270</v>
      </c>
      <c r="AU1837" s="19" t="s">
        <v>84</v>
      </c>
    </row>
    <row r="1838" s="2" customFormat="1" ht="16.5" customHeight="1">
      <c r="A1838" s="40"/>
      <c r="B1838" s="41"/>
      <c r="C1838" s="217" t="s">
        <v>1791</v>
      </c>
      <c r="D1838" s="217" t="s">
        <v>264</v>
      </c>
      <c r="E1838" s="218" t="s">
        <v>1792</v>
      </c>
      <c r="F1838" s="219" t="s">
        <v>1793</v>
      </c>
      <c r="G1838" s="220" t="s">
        <v>130</v>
      </c>
      <c r="H1838" s="221">
        <v>8</v>
      </c>
      <c r="I1838" s="222"/>
      <c r="J1838" s="223">
        <f>ROUND(I1838*H1838,2)</f>
        <v>0</v>
      </c>
      <c r="K1838" s="219" t="s">
        <v>19</v>
      </c>
      <c r="L1838" s="46"/>
      <c r="M1838" s="224" t="s">
        <v>19</v>
      </c>
      <c r="N1838" s="225" t="s">
        <v>46</v>
      </c>
      <c r="O1838" s="86"/>
      <c r="P1838" s="226">
        <f>O1838*H1838</f>
        <v>0</v>
      </c>
      <c r="Q1838" s="226">
        <v>0.00032000000000000003</v>
      </c>
      <c r="R1838" s="226">
        <f>Q1838*H1838</f>
        <v>0.0025600000000000002</v>
      </c>
      <c r="S1838" s="226">
        <v>0</v>
      </c>
      <c r="T1838" s="227">
        <f>S1838*H1838</f>
        <v>0</v>
      </c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R1838" s="228" t="s">
        <v>367</v>
      </c>
      <c r="AT1838" s="228" t="s">
        <v>264</v>
      </c>
      <c r="AU1838" s="228" t="s">
        <v>84</v>
      </c>
      <c r="AY1838" s="19" t="s">
        <v>262</v>
      </c>
      <c r="BE1838" s="229">
        <f>IF(N1838="základní",J1838,0)</f>
        <v>0</v>
      </c>
      <c r="BF1838" s="229">
        <f>IF(N1838="snížená",J1838,0)</f>
        <v>0</v>
      </c>
      <c r="BG1838" s="229">
        <f>IF(N1838="zákl. přenesená",J1838,0)</f>
        <v>0</v>
      </c>
      <c r="BH1838" s="229">
        <f>IF(N1838="sníž. přenesená",J1838,0)</f>
        <v>0</v>
      </c>
      <c r="BI1838" s="229">
        <f>IF(N1838="nulová",J1838,0)</f>
        <v>0</v>
      </c>
      <c r="BJ1838" s="19" t="s">
        <v>82</v>
      </c>
      <c r="BK1838" s="229">
        <f>ROUND(I1838*H1838,2)</f>
        <v>0</v>
      </c>
      <c r="BL1838" s="19" t="s">
        <v>367</v>
      </c>
      <c r="BM1838" s="228" t="s">
        <v>1794</v>
      </c>
    </row>
    <row r="1839" s="2" customFormat="1" ht="21.75" customHeight="1">
      <c r="A1839" s="40"/>
      <c r="B1839" s="41"/>
      <c r="C1839" s="217" t="s">
        <v>1795</v>
      </c>
      <c r="D1839" s="217" t="s">
        <v>264</v>
      </c>
      <c r="E1839" s="218" t="s">
        <v>1796</v>
      </c>
      <c r="F1839" s="219" t="s">
        <v>1797</v>
      </c>
      <c r="G1839" s="220" t="s">
        <v>116</v>
      </c>
      <c r="H1839" s="221">
        <v>98.216999999999999</v>
      </c>
      <c r="I1839" s="222"/>
      <c r="J1839" s="223">
        <f>ROUND(I1839*H1839,2)</f>
        <v>0</v>
      </c>
      <c r="K1839" s="219" t="s">
        <v>267</v>
      </c>
      <c r="L1839" s="46"/>
      <c r="M1839" s="224" t="s">
        <v>19</v>
      </c>
      <c r="N1839" s="225" t="s">
        <v>46</v>
      </c>
      <c r="O1839" s="86"/>
      <c r="P1839" s="226">
        <f>O1839*H1839</f>
        <v>0</v>
      </c>
      <c r="Q1839" s="226">
        <v>0.0044999999999999997</v>
      </c>
      <c r="R1839" s="226">
        <f>Q1839*H1839</f>
        <v>0.44197649999999994</v>
      </c>
      <c r="S1839" s="226">
        <v>0</v>
      </c>
      <c r="T1839" s="227">
        <f>S1839*H1839</f>
        <v>0</v>
      </c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R1839" s="228" t="s">
        <v>367</v>
      </c>
      <c r="AT1839" s="228" t="s">
        <v>264</v>
      </c>
      <c r="AU1839" s="228" t="s">
        <v>84</v>
      </c>
      <c r="AY1839" s="19" t="s">
        <v>262</v>
      </c>
      <c r="BE1839" s="229">
        <f>IF(N1839="základní",J1839,0)</f>
        <v>0</v>
      </c>
      <c r="BF1839" s="229">
        <f>IF(N1839="snížená",J1839,0)</f>
        <v>0</v>
      </c>
      <c r="BG1839" s="229">
        <f>IF(N1839="zákl. přenesená",J1839,0)</f>
        <v>0</v>
      </c>
      <c r="BH1839" s="229">
        <f>IF(N1839="sníž. přenesená",J1839,0)</f>
        <v>0</v>
      </c>
      <c r="BI1839" s="229">
        <f>IF(N1839="nulová",J1839,0)</f>
        <v>0</v>
      </c>
      <c r="BJ1839" s="19" t="s">
        <v>82</v>
      </c>
      <c r="BK1839" s="229">
        <f>ROUND(I1839*H1839,2)</f>
        <v>0</v>
      </c>
      <c r="BL1839" s="19" t="s">
        <v>367</v>
      </c>
      <c r="BM1839" s="228" t="s">
        <v>1798</v>
      </c>
    </row>
    <row r="1840" s="2" customFormat="1">
      <c r="A1840" s="40"/>
      <c r="B1840" s="41"/>
      <c r="C1840" s="42"/>
      <c r="D1840" s="230" t="s">
        <v>270</v>
      </c>
      <c r="E1840" s="42"/>
      <c r="F1840" s="231" t="s">
        <v>1799</v>
      </c>
      <c r="G1840" s="42"/>
      <c r="H1840" s="42"/>
      <c r="I1840" s="232"/>
      <c r="J1840" s="42"/>
      <c r="K1840" s="42"/>
      <c r="L1840" s="46"/>
      <c r="M1840" s="233"/>
      <c r="N1840" s="234"/>
      <c r="O1840" s="86"/>
      <c r="P1840" s="86"/>
      <c r="Q1840" s="86"/>
      <c r="R1840" s="86"/>
      <c r="S1840" s="86"/>
      <c r="T1840" s="87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T1840" s="19" t="s">
        <v>270</v>
      </c>
      <c r="AU1840" s="19" t="s">
        <v>84</v>
      </c>
    </row>
    <row r="1841" s="14" customFormat="1">
      <c r="A1841" s="14"/>
      <c r="B1841" s="246"/>
      <c r="C1841" s="247"/>
      <c r="D1841" s="237" t="s">
        <v>272</v>
      </c>
      <c r="E1841" s="248" t="s">
        <v>19</v>
      </c>
      <c r="F1841" s="249" t="s">
        <v>125</v>
      </c>
      <c r="G1841" s="247"/>
      <c r="H1841" s="250">
        <v>98.216999999999999</v>
      </c>
      <c r="I1841" s="251"/>
      <c r="J1841" s="247"/>
      <c r="K1841" s="247"/>
      <c r="L1841" s="252"/>
      <c r="M1841" s="253"/>
      <c r="N1841" s="254"/>
      <c r="O1841" s="254"/>
      <c r="P1841" s="254"/>
      <c r="Q1841" s="254"/>
      <c r="R1841" s="254"/>
      <c r="S1841" s="254"/>
      <c r="T1841" s="255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T1841" s="256" t="s">
        <v>272</v>
      </c>
      <c r="AU1841" s="256" t="s">
        <v>84</v>
      </c>
      <c r="AV1841" s="14" t="s">
        <v>84</v>
      </c>
      <c r="AW1841" s="14" t="s">
        <v>34</v>
      </c>
      <c r="AX1841" s="14" t="s">
        <v>75</v>
      </c>
      <c r="AY1841" s="256" t="s">
        <v>262</v>
      </c>
    </row>
    <row r="1842" s="15" customFormat="1">
      <c r="A1842" s="15"/>
      <c r="B1842" s="257"/>
      <c r="C1842" s="258"/>
      <c r="D1842" s="237" t="s">
        <v>272</v>
      </c>
      <c r="E1842" s="259" t="s">
        <v>19</v>
      </c>
      <c r="F1842" s="260" t="s">
        <v>278</v>
      </c>
      <c r="G1842" s="258"/>
      <c r="H1842" s="261">
        <v>98.216999999999999</v>
      </c>
      <c r="I1842" s="262"/>
      <c r="J1842" s="258"/>
      <c r="K1842" s="258"/>
      <c r="L1842" s="263"/>
      <c r="M1842" s="264"/>
      <c r="N1842" s="265"/>
      <c r="O1842" s="265"/>
      <c r="P1842" s="265"/>
      <c r="Q1842" s="265"/>
      <c r="R1842" s="265"/>
      <c r="S1842" s="265"/>
      <c r="T1842" s="266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T1842" s="267" t="s">
        <v>272</v>
      </c>
      <c r="AU1842" s="267" t="s">
        <v>84</v>
      </c>
      <c r="AV1842" s="15" t="s">
        <v>268</v>
      </c>
      <c r="AW1842" s="15" t="s">
        <v>34</v>
      </c>
      <c r="AX1842" s="15" t="s">
        <v>82</v>
      </c>
      <c r="AY1842" s="267" t="s">
        <v>262</v>
      </c>
    </row>
    <row r="1843" s="2" customFormat="1" ht="21.75" customHeight="1">
      <c r="A1843" s="40"/>
      <c r="B1843" s="41"/>
      <c r="C1843" s="217" t="s">
        <v>1800</v>
      </c>
      <c r="D1843" s="217" t="s">
        <v>264</v>
      </c>
      <c r="E1843" s="218" t="s">
        <v>1801</v>
      </c>
      <c r="F1843" s="219" t="s">
        <v>1802</v>
      </c>
      <c r="G1843" s="220" t="s">
        <v>130</v>
      </c>
      <c r="H1843" s="221">
        <v>14.300000000000001</v>
      </c>
      <c r="I1843" s="222"/>
      <c r="J1843" s="223">
        <f>ROUND(I1843*H1843,2)</f>
        <v>0</v>
      </c>
      <c r="K1843" s="219" t="s">
        <v>267</v>
      </c>
      <c r="L1843" s="46"/>
      <c r="M1843" s="224" t="s">
        <v>19</v>
      </c>
      <c r="N1843" s="225" t="s">
        <v>46</v>
      </c>
      <c r="O1843" s="86"/>
      <c r="P1843" s="226">
        <f>O1843*H1843</f>
        <v>0</v>
      </c>
      <c r="Q1843" s="226">
        <v>0.00020000000000000001</v>
      </c>
      <c r="R1843" s="226">
        <f>Q1843*H1843</f>
        <v>0.0028600000000000001</v>
      </c>
      <c r="S1843" s="226">
        <v>0</v>
      </c>
      <c r="T1843" s="227">
        <f>S1843*H1843</f>
        <v>0</v>
      </c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R1843" s="228" t="s">
        <v>367</v>
      </c>
      <c r="AT1843" s="228" t="s">
        <v>264</v>
      </c>
      <c r="AU1843" s="228" t="s">
        <v>84</v>
      </c>
      <c r="AY1843" s="19" t="s">
        <v>262</v>
      </c>
      <c r="BE1843" s="229">
        <f>IF(N1843="základní",J1843,0)</f>
        <v>0</v>
      </c>
      <c r="BF1843" s="229">
        <f>IF(N1843="snížená",J1843,0)</f>
        <v>0</v>
      </c>
      <c r="BG1843" s="229">
        <f>IF(N1843="zákl. přenesená",J1843,0)</f>
        <v>0</v>
      </c>
      <c r="BH1843" s="229">
        <f>IF(N1843="sníž. přenesená",J1843,0)</f>
        <v>0</v>
      </c>
      <c r="BI1843" s="229">
        <f>IF(N1843="nulová",J1843,0)</f>
        <v>0</v>
      </c>
      <c r="BJ1843" s="19" t="s">
        <v>82</v>
      </c>
      <c r="BK1843" s="229">
        <f>ROUND(I1843*H1843,2)</f>
        <v>0</v>
      </c>
      <c r="BL1843" s="19" t="s">
        <v>367</v>
      </c>
      <c r="BM1843" s="228" t="s">
        <v>1803</v>
      </c>
    </row>
    <row r="1844" s="2" customFormat="1">
      <c r="A1844" s="40"/>
      <c r="B1844" s="41"/>
      <c r="C1844" s="42"/>
      <c r="D1844" s="230" t="s">
        <v>270</v>
      </c>
      <c r="E1844" s="42"/>
      <c r="F1844" s="231" t="s">
        <v>1804</v>
      </c>
      <c r="G1844" s="42"/>
      <c r="H1844" s="42"/>
      <c r="I1844" s="232"/>
      <c r="J1844" s="42"/>
      <c r="K1844" s="42"/>
      <c r="L1844" s="46"/>
      <c r="M1844" s="233"/>
      <c r="N1844" s="234"/>
      <c r="O1844" s="86"/>
      <c r="P1844" s="86"/>
      <c r="Q1844" s="86"/>
      <c r="R1844" s="86"/>
      <c r="S1844" s="86"/>
      <c r="T1844" s="87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T1844" s="19" t="s">
        <v>270</v>
      </c>
      <c r="AU1844" s="19" t="s">
        <v>84</v>
      </c>
    </row>
    <row r="1845" s="13" customFormat="1">
      <c r="A1845" s="13"/>
      <c r="B1845" s="235"/>
      <c r="C1845" s="236"/>
      <c r="D1845" s="237" t="s">
        <v>272</v>
      </c>
      <c r="E1845" s="238" t="s">
        <v>19</v>
      </c>
      <c r="F1845" s="239" t="s">
        <v>404</v>
      </c>
      <c r="G1845" s="236"/>
      <c r="H1845" s="238" t="s">
        <v>19</v>
      </c>
      <c r="I1845" s="240"/>
      <c r="J1845" s="236"/>
      <c r="K1845" s="236"/>
      <c r="L1845" s="241"/>
      <c r="M1845" s="242"/>
      <c r="N1845" s="243"/>
      <c r="O1845" s="243"/>
      <c r="P1845" s="243"/>
      <c r="Q1845" s="243"/>
      <c r="R1845" s="243"/>
      <c r="S1845" s="243"/>
      <c r="T1845" s="244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T1845" s="245" t="s">
        <v>272</v>
      </c>
      <c r="AU1845" s="245" t="s">
        <v>84</v>
      </c>
      <c r="AV1845" s="13" t="s">
        <v>82</v>
      </c>
      <c r="AW1845" s="13" t="s">
        <v>34</v>
      </c>
      <c r="AX1845" s="13" t="s">
        <v>75</v>
      </c>
      <c r="AY1845" s="245" t="s">
        <v>262</v>
      </c>
    </row>
    <row r="1846" s="14" customFormat="1">
      <c r="A1846" s="14"/>
      <c r="B1846" s="246"/>
      <c r="C1846" s="247"/>
      <c r="D1846" s="237" t="s">
        <v>272</v>
      </c>
      <c r="E1846" s="248" t="s">
        <v>19</v>
      </c>
      <c r="F1846" s="249" t="s">
        <v>1805</v>
      </c>
      <c r="G1846" s="247"/>
      <c r="H1846" s="250">
        <v>0.90000000000000002</v>
      </c>
      <c r="I1846" s="251"/>
      <c r="J1846" s="247"/>
      <c r="K1846" s="247"/>
      <c r="L1846" s="252"/>
      <c r="M1846" s="253"/>
      <c r="N1846" s="254"/>
      <c r="O1846" s="254"/>
      <c r="P1846" s="254"/>
      <c r="Q1846" s="254"/>
      <c r="R1846" s="254"/>
      <c r="S1846" s="254"/>
      <c r="T1846" s="255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T1846" s="256" t="s">
        <v>272</v>
      </c>
      <c r="AU1846" s="256" t="s">
        <v>84</v>
      </c>
      <c r="AV1846" s="14" t="s">
        <v>84</v>
      </c>
      <c r="AW1846" s="14" t="s">
        <v>34</v>
      </c>
      <c r="AX1846" s="14" t="s">
        <v>75</v>
      </c>
      <c r="AY1846" s="256" t="s">
        <v>262</v>
      </c>
    </row>
    <row r="1847" s="14" customFormat="1">
      <c r="A1847" s="14"/>
      <c r="B1847" s="246"/>
      <c r="C1847" s="247"/>
      <c r="D1847" s="237" t="s">
        <v>272</v>
      </c>
      <c r="E1847" s="248" t="s">
        <v>19</v>
      </c>
      <c r="F1847" s="249" t="s">
        <v>1806</v>
      </c>
      <c r="G1847" s="247"/>
      <c r="H1847" s="250">
        <v>1.05</v>
      </c>
      <c r="I1847" s="251"/>
      <c r="J1847" s="247"/>
      <c r="K1847" s="247"/>
      <c r="L1847" s="252"/>
      <c r="M1847" s="253"/>
      <c r="N1847" s="254"/>
      <c r="O1847" s="254"/>
      <c r="P1847" s="254"/>
      <c r="Q1847" s="254"/>
      <c r="R1847" s="254"/>
      <c r="S1847" s="254"/>
      <c r="T1847" s="255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T1847" s="256" t="s">
        <v>272</v>
      </c>
      <c r="AU1847" s="256" t="s">
        <v>84</v>
      </c>
      <c r="AV1847" s="14" t="s">
        <v>84</v>
      </c>
      <c r="AW1847" s="14" t="s">
        <v>34</v>
      </c>
      <c r="AX1847" s="14" t="s">
        <v>75</v>
      </c>
      <c r="AY1847" s="256" t="s">
        <v>262</v>
      </c>
    </row>
    <row r="1848" s="14" customFormat="1">
      <c r="A1848" s="14"/>
      <c r="B1848" s="246"/>
      <c r="C1848" s="247"/>
      <c r="D1848" s="237" t="s">
        <v>272</v>
      </c>
      <c r="E1848" s="248" t="s">
        <v>19</v>
      </c>
      <c r="F1848" s="249" t="s">
        <v>1807</v>
      </c>
      <c r="G1848" s="247"/>
      <c r="H1848" s="250">
        <v>1.2</v>
      </c>
      <c r="I1848" s="251"/>
      <c r="J1848" s="247"/>
      <c r="K1848" s="247"/>
      <c r="L1848" s="252"/>
      <c r="M1848" s="253"/>
      <c r="N1848" s="254"/>
      <c r="O1848" s="254"/>
      <c r="P1848" s="254"/>
      <c r="Q1848" s="254"/>
      <c r="R1848" s="254"/>
      <c r="S1848" s="254"/>
      <c r="T1848" s="255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T1848" s="256" t="s">
        <v>272</v>
      </c>
      <c r="AU1848" s="256" t="s">
        <v>84</v>
      </c>
      <c r="AV1848" s="14" t="s">
        <v>84</v>
      </c>
      <c r="AW1848" s="14" t="s">
        <v>34</v>
      </c>
      <c r="AX1848" s="14" t="s">
        <v>75</v>
      </c>
      <c r="AY1848" s="256" t="s">
        <v>262</v>
      </c>
    </row>
    <row r="1849" s="16" customFormat="1">
      <c r="A1849" s="16"/>
      <c r="B1849" s="278"/>
      <c r="C1849" s="279"/>
      <c r="D1849" s="237" t="s">
        <v>272</v>
      </c>
      <c r="E1849" s="280" t="s">
        <v>19</v>
      </c>
      <c r="F1849" s="281" t="s">
        <v>419</v>
      </c>
      <c r="G1849" s="279"/>
      <c r="H1849" s="282">
        <v>3.1499999999999999</v>
      </c>
      <c r="I1849" s="283"/>
      <c r="J1849" s="279"/>
      <c r="K1849" s="279"/>
      <c r="L1849" s="284"/>
      <c r="M1849" s="285"/>
      <c r="N1849" s="286"/>
      <c r="O1849" s="286"/>
      <c r="P1849" s="286"/>
      <c r="Q1849" s="286"/>
      <c r="R1849" s="286"/>
      <c r="S1849" s="286"/>
      <c r="T1849" s="287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T1849" s="288" t="s">
        <v>272</v>
      </c>
      <c r="AU1849" s="288" t="s">
        <v>84</v>
      </c>
      <c r="AV1849" s="16" t="s">
        <v>95</v>
      </c>
      <c r="AW1849" s="16" t="s">
        <v>34</v>
      </c>
      <c r="AX1849" s="16" t="s">
        <v>75</v>
      </c>
      <c r="AY1849" s="288" t="s">
        <v>262</v>
      </c>
    </row>
    <row r="1850" s="13" customFormat="1">
      <c r="A1850" s="13"/>
      <c r="B1850" s="235"/>
      <c r="C1850" s="236"/>
      <c r="D1850" s="237" t="s">
        <v>272</v>
      </c>
      <c r="E1850" s="238" t="s">
        <v>19</v>
      </c>
      <c r="F1850" s="239" t="s">
        <v>467</v>
      </c>
      <c r="G1850" s="236"/>
      <c r="H1850" s="238" t="s">
        <v>19</v>
      </c>
      <c r="I1850" s="240"/>
      <c r="J1850" s="236"/>
      <c r="K1850" s="236"/>
      <c r="L1850" s="241"/>
      <c r="M1850" s="242"/>
      <c r="N1850" s="243"/>
      <c r="O1850" s="243"/>
      <c r="P1850" s="243"/>
      <c r="Q1850" s="243"/>
      <c r="R1850" s="243"/>
      <c r="S1850" s="243"/>
      <c r="T1850" s="244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T1850" s="245" t="s">
        <v>272</v>
      </c>
      <c r="AU1850" s="245" t="s">
        <v>84</v>
      </c>
      <c r="AV1850" s="13" t="s">
        <v>82</v>
      </c>
      <c r="AW1850" s="13" t="s">
        <v>34</v>
      </c>
      <c r="AX1850" s="13" t="s">
        <v>75</v>
      </c>
      <c r="AY1850" s="245" t="s">
        <v>262</v>
      </c>
    </row>
    <row r="1851" s="14" customFormat="1">
      <c r="A1851" s="14"/>
      <c r="B1851" s="246"/>
      <c r="C1851" s="247"/>
      <c r="D1851" s="237" t="s">
        <v>272</v>
      </c>
      <c r="E1851" s="248" t="s">
        <v>19</v>
      </c>
      <c r="F1851" s="249" t="s">
        <v>1808</v>
      </c>
      <c r="G1851" s="247"/>
      <c r="H1851" s="250">
        <v>7.5499999999999998</v>
      </c>
      <c r="I1851" s="251"/>
      <c r="J1851" s="247"/>
      <c r="K1851" s="247"/>
      <c r="L1851" s="252"/>
      <c r="M1851" s="253"/>
      <c r="N1851" s="254"/>
      <c r="O1851" s="254"/>
      <c r="P1851" s="254"/>
      <c r="Q1851" s="254"/>
      <c r="R1851" s="254"/>
      <c r="S1851" s="254"/>
      <c r="T1851" s="255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T1851" s="256" t="s">
        <v>272</v>
      </c>
      <c r="AU1851" s="256" t="s">
        <v>84</v>
      </c>
      <c r="AV1851" s="14" t="s">
        <v>84</v>
      </c>
      <c r="AW1851" s="14" t="s">
        <v>34</v>
      </c>
      <c r="AX1851" s="14" t="s">
        <v>75</v>
      </c>
      <c r="AY1851" s="256" t="s">
        <v>262</v>
      </c>
    </row>
    <row r="1852" s="14" customFormat="1">
      <c r="A1852" s="14"/>
      <c r="B1852" s="246"/>
      <c r="C1852" s="247"/>
      <c r="D1852" s="237" t="s">
        <v>272</v>
      </c>
      <c r="E1852" s="248" t="s">
        <v>19</v>
      </c>
      <c r="F1852" s="249" t="s">
        <v>1809</v>
      </c>
      <c r="G1852" s="247"/>
      <c r="H1852" s="250">
        <v>1.8</v>
      </c>
      <c r="I1852" s="251"/>
      <c r="J1852" s="247"/>
      <c r="K1852" s="247"/>
      <c r="L1852" s="252"/>
      <c r="M1852" s="253"/>
      <c r="N1852" s="254"/>
      <c r="O1852" s="254"/>
      <c r="P1852" s="254"/>
      <c r="Q1852" s="254"/>
      <c r="R1852" s="254"/>
      <c r="S1852" s="254"/>
      <c r="T1852" s="255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T1852" s="256" t="s">
        <v>272</v>
      </c>
      <c r="AU1852" s="256" t="s">
        <v>84</v>
      </c>
      <c r="AV1852" s="14" t="s">
        <v>84</v>
      </c>
      <c r="AW1852" s="14" t="s">
        <v>34</v>
      </c>
      <c r="AX1852" s="14" t="s">
        <v>75</v>
      </c>
      <c r="AY1852" s="256" t="s">
        <v>262</v>
      </c>
    </row>
    <row r="1853" s="14" customFormat="1">
      <c r="A1853" s="14"/>
      <c r="B1853" s="246"/>
      <c r="C1853" s="247"/>
      <c r="D1853" s="237" t="s">
        <v>272</v>
      </c>
      <c r="E1853" s="248" t="s">
        <v>19</v>
      </c>
      <c r="F1853" s="249" t="s">
        <v>1810</v>
      </c>
      <c r="G1853" s="247"/>
      <c r="H1853" s="250">
        <v>1.8</v>
      </c>
      <c r="I1853" s="251"/>
      <c r="J1853" s="247"/>
      <c r="K1853" s="247"/>
      <c r="L1853" s="252"/>
      <c r="M1853" s="253"/>
      <c r="N1853" s="254"/>
      <c r="O1853" s="254"/>
      <c r="P1853" s="254"/>
      <c r="Q1853" s="254"/>
      <c r="R1853" s="254"/>
      <c r="S1853" s="254"/>
      <c r="T1853" s="255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T1853" s="256" t="s">
        <v>272</v>
      </c>
      <c r="AU1853" s="256" t="s">
        <v>84</v>
      </c>
      <c r="AV1853" s="14" t="s">
        <v>84</v>
      </c>
      <c r="AW1853" s="14" t="s">
        <v>34</v>
      </c>
      <c r="AX1853" s="14" t="s">
        <v>75</v>
      </c>
      <c r="AY1853" s="256" t="s">
        <v>262</v>
      </c>
    </row>
    <row r="1854" s="16" customFormat="1">
      <c r="A1854" s="16"/>
      <c r="B1854" s="278"/>
      <c r="C1854" s="279"/>
      <c r="D1854" s="237" t="s">
        <v>272</v>
      </c>
      <c r="E1854" s="280" t="s">
        <v>19</v>
      </c>
      <c r="F1854" s="281" t="s">
        <v>419</v>
      </c>
      <c r="G1854" s="279"/>
      <c r="H1854" s="282">
        <v>11.15</v>
      </c>
      <c r="I1854" s="283"/>
      <c r="J1854" s="279"/>
      <c r="K1854" s="279"/>
      <c r="L1854" s="284"/>
      <c r="M1854" s="285"/>
      <c r="N1854" s="286"/>
      <c r="O1854" s="286"/>
      <c r="P1854" s="286"/>
      <c r="Q1854" s="286"/>
      <c r="R1854" s="286"/>
      <c r="S1854" s="286"/>
      <c r="T1854" s="287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T1854" s="288" t="s">
        <v>272</v>
      </c>
      <c r="AU1854" s="288" t="s">
        <v>84</v>
      </c>
      <c r="AV1854" s="16" t="s">
        <v>95</v>
      </c>
      <c r="AW1854" s="16" t="s">
        <v>34</v>
      </c>
      <c r="AX1854" s="16" t="s">
        <v>75</v>
      </c>
      <c r="AY1854" s="288" t="s">
        <v>262</v>
      </c>
    </row>
    <row r="1855" s="15" customFormat="1">
      <c r="A1855" s="15"/>
      <c r="B1855" s="257"/>
      <c r="C1855" s="258"/>
      <c r="D1855" s="237" t="s">
        <v>272</v>
      </c>
      <c r="E1855" s="259" t="s">
        <v>19</v>
      </c>
      <c r="F1855" s="260" t="s">
        <v>278</v>
      </c>
      <c r="G1855" s="258"/>
      <c r="H1855" s="261">
        <v>14.300000000000001</v>
      </c>
      <c r="I1855" s="262"/>
      <c r="J1855" s="258"/>
      <c r="K1855" s="258"/>
      <c r="L1855" s="263"/>
      <c r="M1855" s="264"/>
      <c r="N1855" s="265"/>
      <c r="O1855" s="265"/>
      <c r="P1855" s="265"/>
      <c r="Q1855" s="265"/>
      <c r="R1855" s="265"/>
      <c r="S1855" s="265"/>
      <c r="T1855" s="266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T1855" s="267" t="s">
        <v>272</v>
      </c>
      <c r="AU1855" s="267" t="s">
        <v>84</v>
      </c>
      <c r="AV1855" s="15" t="s">
        <v>268</v>
      </c>
      <c r="AW1855" s="15" t="s">
        <v>34</v>
      </c>
      <c r="AX1855" s="15" t="s">
        <v>82</v>
      </c>
      <c r="AY1855" s="267" t="s">
        <v>262</v>
      </c>
    </row>
    <row r="1856" s="2" customFormat="1" ht="16.5" customHeight="1">
      <c r="A1856" s="40"/>
      <c r="B1856" s="41"/>
      <c r="C1856" s="268" t="s">
        <v>1811</v>
      </c>
      <c r="D1856" s="268" t="s">
        <v>315</v>
      </c>
      <c r="E1856" s="269" t="s">
        <v>1812</v>
      </c>
      <c r="F1856" s="270" t="s">
        <v>1813</v>
      </c>
      <c r="G1856" s="271" t="s">
        <v>130</v>
      </c>
      <c r="H1856" s="272">
        <v>15.73</v>
      </c>
      <c r="I1856" s="273"/>
      <c r="J1856" s="274">
        <f>ROUND(I1856*H1856,2)</f>
        <v>0</v>
      </c>
      <c r="K1856" s="270" t="s">
        <v>267</v>
      </c>
      <c r="L1856" s="275"/>
      <c r="M1856" s="276" t="s">
        <v>19</v>
      </c>
      <c r="N1856" s="277" t="s">
        <v>46</v>
      </c>
      <c r="O1856" s="86"/>
      <c r="P1856" s="226">
        <f>O1856*H1856</f>
        <v>0</v>
      </c>
      <c r="Q1856" s="226">
        <v>8.0000000000000007E-05</v>
      </c>
      <c r="R1856" s="226">
        <f>Q1856*H1856</f>
        <v>0.0012584000000000002</v>
      </c>
      <c r="S1856" s="226">
        <v>0</v>
      </c>
      <c r="T1856" s="227">
        <f>S1856*H1856</f>
        <v>0</v>
      </c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R1856" s="228" t="s">
        <v>477</v>
      </c>
      <c r="AT1856" s="228" t="s">
        <v>315</v>
      </c>
      <c r="AU1856" s="228" t="s">
        <v>84</v>
      </c>
      <c r="AY1856" s="19" t="s">
        <v>262</v>
      </c>
      <c r="BE1856" s="229">
        <f>IF(N1856="základní",J1856,0)</f>
        <v>0</v>
      </c>
      <c r="BF1856" s="229">
        <f>IF(N1856="snížená",J1856,0)</f>
        <v>0</v>
      </c>
      <c r="BG1856" s="229">
        <f>IF(N1856="zákl. přenesená",J1856,0)</f>
        <v>0</v>
      </c>
      <c r="BH1856" s="229">
        <f>IF(N1856="sníž. přenesená",J1856,0)</f>
        <v>0</v>
      </c>
      <c r="BI1856" s="229">
        <f>IF(N1856="nulová",J1856,0)</f>
        <v>0</v>
      </c>
      <c r="BJ1856" s="19" t="s">
        <v>82</v>
      </c>
      <c r="BK1856" s="229">
        <f>ROUND(I1856*H1856,2)</f>
        <v>0</v>
      </c>
      <c r="BL1856" s="19" t="s">
        <v>367</v>
      </c>
      <c r="BM1856" s="228" t="s">
        <v>1814</v>
      </c>
    </row>
    <row r="1857" s="2" customFormat="1">
      <c r="A1857" s="40"/>
      <c r="B1857" s="41"/>
      <c r="C1857" s="42"/>
      <c r="D1857" s="230" t="s">
        <v>270</v>
      </c>
      <c r="E1857" s="42"/>
      <c r="F1857" s="231" t="s">
        <v>1815</v>
      </c>
      <c r="G1857" s="42"/>
      <c r="H1857" s="42"/>
      <c r="I1857" s="232"/>
      <c r="J1857" s="42"/>
      <c r="K1857" s="42"/>
      <c r="L1857" s="46"/>
      <c r="M1857" s="233"/>
      <c r="N1857" s="234"/>
      <c r="O1857" s="86"/>
      <c r="P1857" s="86"/>
      <c r="Q1857" s="86"/>
      <c r="R1857" s="86"/>
      <c r="S1857" s="86"/>
      <c r="T1857" s="87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T1857" s="19" t="s">
        <v>270</v>
      </c>
      <c r="AU1857" s="19" t="s">
        <v>84</v>
      </c>
    </row>
    <row r="1858" s="13" customFormat="1">
      <c r="A1858" s="13"/>
      <c r="B1858" s="235"/>
      <c r="C1858" s="236"/>
      <c r="D1858" s="237" t="s">
        <v>272</v>
      </c>
      <c r="E1858" s="238" t="s">
        <v>19</v>
      </c>
      <c r="F1858" s="239" t="s">
        <v>404</v>
      </c>
      <c r="G1858" s="236"/>
      <c r="H1858" s="238" t="s">
        <v>19</v>
      </c>
      <c r="I1858" s="240"/>
      <c r="J1858" s="236"/>
      <c r="K1858" s="236"/>
      <c r="L1858" s="241"/>
      <c r="M1858" s="242"/>
      <c r="N1858" s="243"/>
      <c r="O1858" s="243"/>
      <c r="P1858" s="243"/>
      <c r="Q1858" s="243"/>
      <c r="R1858" s="243"/>
      <c r="S1858" s="243"/>
      <c r="T1858" s="244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T1858" s="245" t="s">
        <v>272</v>
      </c>
      <c r="AU1858" s="245" t="s">
        <v>84</v>
      </c>
      <c r="AV1858" s="13" t="s">
        <v>82</v>
      </c>
      <c r="AW1858" s="13" t="s">
        <v>34</v>
      </c>
      <c r="AX1858" s="13" t="s">
        <v>75</v>
      </c>
      <c r="AY1858" s="245" t="s">
        <v>262</v>
      </c>
    </row>
    <row r="1859" s="14" customFormat="1">
      <c r="A1859" s="14"/>
      <c r="B1859" s="246"/>
      <c r="C1859" s="247"/>
      <c r="D1859" s="237" t="s">
        <v>272</v>
      </c>
      <c r="E1859" s="248" t="s">
        <v>19</v>
      </c>
      <c r="F1859" s="249" t="s">
        <v>1805</v>
      </c>
      <c r="G1859" s="247"/>
      <c r="H1859" s="250">
        <v>0.90000000000000002</v>
      </c>
      <c r="I1859" s="251"/>
      <c r="J1859" s="247"/>
      <c r="K1859" s="247"/>
      <c r="L1859" s="252"/>
      <c r="M1859" s="253"/>
      <c r="N1859" s="254"/>
      <c r="O1859" s="254"/>
      <c r="P1859" s="254"/>
      <c r="Q1859" s="254"/>
      <c r="R1859" s="254"/>
      <c r="S1859" s="254"/>
      <c r="T1859" s="255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T1859" s="256" t="s">
        <v>272</v>
      </c>
      <c r="AU1859" s="256" t="s">
        <v>84</v>
      </c>
      <c r="AV1859" s="14" t="s">
        <v>84</v>
      </c>
      <c r="AW1859" s="14" t="s">
        <v>34</v>
      </c>
      <c r="AX1859" s="14" t="s">
        <v>75</v>
      </c>
      <c r="AY1859" s="256" t="s">
        <v>262</v>
      </c>
    </row>
    <row r="1860" s="14" customFormat="1">
      <c r="A1860" s="14"/>
      <c r="B1860" s="246"/>
      <c r="C1860" s="247"/>
      <c r="D1860" s="237" t="s">
        <v>272</v>
      </c>
      <c r="E1860" s="248" t="s">
        <v>19</v>
      </c>
      <c r="F1860" s="249" t="s">
        <v>1806</v>
      </c>
      <c r="G1860" s="247"/>
      <c r="H1860" s="250">
        <v>1.05</v>
      </c>
      <c r="I1860" s="251"/>
      <c r="J1860" s="247"/>
      <c r="K1860" s="247"/>
      <c r="L1860" s="252"/>
      <c r="M1860" s="253"/>
      <c r="N1860" s="254"/>
      <c r="O1860" s="254"/>
      <c r="P1860" s="254"/>
      <c r="Q1860" s="254"/>
      <c r="R1860" s="254"/>
      <c r="S1860" s="254"/>
      <c r="T1860" s="255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T1860" s="256" t="s">
        <v>272</v>
      </c>
      <c r="AU1860" s="256" t="s">
        <v>84</v>
      </c>
      <c r="AV1860" s="14" t="s">
        <v>84</v>
      </c>
      <c r="AW1860" s="14" t="s">
        <v>34</v>
      </c>
      <c r="AX1860" s="14" t="s">
        <v>75</v>
      </c>
      <c r="AY1860" s="256" t="s">
        <v>262</v>
      </c>
    </row>
    <row r="1861" s="14" customFormat="1">
      <c r="A1861" s="14"/>
      <c r="B1861" s="246"/>
      <c r="C1861" s="247"/>
      <c r="D1861" s="237" t="s">
        <v>272</v>
      </c>
      <c r="E1861" s="248" t="s">
        <v>19</v>
      </c>
      <c r="F1861" s="249" t="s">
        <v>1807</v>
      </c>
      <c r="G1861" s="247"/>
      <c r="H1861" s="250">
        <v>1.2</v>
      </c>
      <c r="I1861" s="251"/>
      <c r="J1861" s="247"/>
      <c r="K1861" s="247"/>
      <c r="L1861" s="252"/>
      <c r="M1861" s="253"/>
      <c r="N1861" s="254"/>
      <c r="O1861" s="254"/>
      <c r="P1861" s="254"/>
      <c r="Q1861" s="254"/>
      <c r="R1861" s="254"/>
      <c r="S1861" s="254"/>
      <c r="T1861" s="255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T1861" s="256" t="s">
        <v>272</v>
      </c>
      <c r="AU1861" s="256" t="s">
        <v>84</v>
      </c>
      <c r="AV1861" s="14" t="s">
        <v>84</v>
      </c>
      <c r="AW1861" s="14" t="s">
        <v>34</v>
      </c>
      <c r="AX1861" s="14" t="s">
        <v>75</v>
      </c>
      <c r="AY1861" s="256" t="s">
        <v>262</v>
      </c>
    </row>
    <row r="1862" s="16" customFormat="1">
      <c r="A1862" s="16"/>
      <c r="B1862" s="278"/>
      <c r="C1862" s="279"/>
      <c r="D1862" s="237" t="s">
        <v>272</v>
      </c>
      <c r="E1862" s="280" t="s">
        <v>19</v>
      </c>
      <c r="F1862" s="281" t="s">
        <v>419</v>
      </c>
      <c r="G1862" s="279"/>
      <c r="H1862" s="282">
        <v>3.1499999999999999</v>
      </c>
      <c r="I1862" s="283"/>
      <c r="J1862" s="279"/>
      <c r="K1862" s="279"/>
      <c r="L1862" s="284"/>
      <c r="M1862" s="285"/>
      <c r="N1862" s="286"/>
      <c r="O1862" s="286"/>
      <c r="P1862" s="286"/>
      <c r="Q1862" s="286"/>
      <c r="R1862" s="286"/>
      <c r="S1862" s="286"/>
      <c r="T1862" s="287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T1862" s="288" t="s">
        <v>272</v>
      </c>
      <c r="AU1862" s="288" t="s">
        <v>84</v>
      </c>
      <c r="AV1862" s="16" t="s">
        <v>95</v>
      </c>
      <c r="AW1862" s="16" t="s">
        <v>34</v>
      </c>
      <c r="AX1862" s="16" t="s">
        <v>75</v>
      </c>
      <c r="AY1862" s="288" t="s">
        <v>262</v>
      </c>
    </row>
    <row r="1863" s="13" customFormat="1">
      <c r="A1863" s="13"/>
      <c r="B1863" s="235"/>
      <c r="C1863" s="236"/>
      <c r="D1863" s="237" t="s">
        <v>272</v>
      </c>
      <c r="E1863" s="238" t="s">
        <v>19</v>
      </c>
      <c r="F1863" s="239" t="s">
        <v>467</v>
      </c>
      <c r="G1863" s="236"/>
      <c r="H1863" s="238" t="s">
        <v>19</v>
      </c>
      <c r="I1863" s="240"/>
      <c r="J1863" s="236"/>
      <c r="K1863" s="236"/>
      <c r="L1863" s="241"/>
      <c r="M1863" s="242"/>
      <c r="N1863" s="243"/>
      <c r="O1863" s="243"/>
      <c r="P1863" s="243"/>
      <c r="Q1863" s="243"/>
      <c r="R1863" s="243"/>
      <c r="S1863" s="243"/>
      <c r="T1863" s="244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T1863" s="245" t="s">
        <v>272</v>
      </c>
      <c r="AU1863" s="245" t="s">
        <v>84</v>
      </c>
      <c r="AV1863" s="13" t="s">
        <v>82</v>
      </c>
      <c r="AW1863" s="13" t="s">
        <v>34</v>
      </c>
      <c r="AX1863" s="13" t="s">
        <v>75</v>
      </c>
      <c r="AY1863" s="245" t="s">
        <v>262</v>
      </c>
    </row>
    <row r="1864" s="14" customFormat="1">
      <c r="A1864" s="14"/>
      <c r="B1864" s="246"/>
      <c r="C1864" s="247"/>
      <c r="D1864" s="237" t="s">
        <v>272</v>
      </c>
      <c r="E1864" s="248" t="s">
        <v>19</v>
      </c>
      <c r="F1864" s="249" t="s">
        <v>1808</v>
      </c>
      <c r="G1864" s="247"/>
      <c r="H1864" s="250">
        <v>7.5499999999999998</v>
      </c>
      <c r="I1864" s="251"/>
      <c r="J1864" s="247"/>
      <c r="K1864" s="247"/>
      <c r="L1864" s="252"/>
      <c r="M1864" s="253"/>
      <c r="N1864" s="254"/>
      <c r="O1864" s="254"/>
      <c r="P1864" s="254"/>
      <c r="Q1864" s="254"/>
      <c r="R1864" s="254"/>
      <c r="S1864" s="254"/>
      <c r="T1864" s="255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T1864" s="256" t="s">
        <v>272</v>
      </c>
      <c r="AU1864" s="256" t="s">
        <v>84</v>
      </c>
      <c r="AV1864" s="14" t="s">
        <v>84</v>
      </c>
      <c r="AW1864" s="14" t="s">
        <v>34</v>
      </c>
      <c r="AX1864" s="14" t="s">
        <v>75</v>
      </c>
      <c r="AY1864" s="256" t="s">
        <v>262</v>
      </c>
    </row>
    <row r="1865" s="14" customFormat="1">
      <c r="A1865" s="14"/>
      <c r="B1865" s="246"/>
      <c r="C1865" s="247"/>
      <c r="D1865" s="237" t="s">
        <v>272</v>
      </c>
      <c r="E1865" s="248" t="s">
        <v>19</v>
      </c>
      <c r="F1865" s="249" t="s">
        <v>1809</v>
      </c>
      <c r="G1865" s="247"/>
      <c r="H1865" s="250">
        <v>1.8</v>
      </c>
      <c r="I1865" s="251"/>
      <c r="J1865" s="247"/>
      <c r="K1865" s="247"/>
      <c r="L1865" s="252"/>
      <c r="M1865" s="253"/>
      <c r="N1865" s="254"/>
      <c r="O1865" s="254"/>
      <c r="P1865" s="254"/>
      <c r="Q1865" s="254"/>
      <c r="R1865" s="254"/>
      <c r="S1865" s="254"/>
      <c r="T1865" s="255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T1865" s="256" t="s">
        <v>272</v>
      </c>
      <c r="AU1865" s="256" t="s">
        <v>84</v>
      </c>
      <c r="AV1865" s="14" t="s">
        <v>84</v>
      </c>
      <c r="AW1865" s="14" t="s">
        <v>34</v>
      </c>
      <c r="AX1865" s="14" t="s">
        <v>75</v>
      </c>
      <c r="AY1865" s="256" t="s">
        <v>262</v>
      </c>
    </row>
    <row r="1866" s="14" customFormat="1">
      <c r="A1866" s="14"/>
      <c r="B1866" s="246"/>
      <c r="C1866" s="247"/>
      <c r="D1866" s="237" t="s">
        <v>272</v>
      </c>
      <c r="E1866" s="248" t="s">
        <v>19</v>
      </c>
      <c r="F1866" s="249" t="s">
        <v>1810</v>
      </c>
      <c r="G1866" s="247"/>
      <c r="H1866" s="250">
        <v>1.8</v>
      </c>
      <c r="I1866" s="251"/>
      <c r="J1866" s="247"/>
      <c r="K1866" s="247"/>
      <c r="L1866" s="252"/>
      <c r="M1866" s="253"/>
      <c r="N1866" s="254"/>
      <c r="O1866" s="254"/>
      <c r="P1866" s="254"/>
      <c r="Q1866" s="254"/>
      <c r="R1866" s="254"/>
      <c r="S1866" s="254"/>
      <c r="T1866" s="255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T1866" s="256" t="s">
        <v>272</v>
      </c>
      <c r="AU1866" s="256" t="s">
        <v>84</v>
      </c>
      <c r="AV1866" s="14" t="s">
        <v>84</v>
      </c>
      <c r="AW1866" s="14" t="s">
        <v>34</v>
      </c>
      <c r="AX1866" s="14" t="s">
        <v>75</v>
      </c>
      <c r="AY1866" s="256" t="s">
        <v>262</v>
      </c>
    </row>
    <row r="1867" s="16" customFormat="1">
      <c r="A1867" s="16"/>
      <c r="B1867" s="278"/>
      <c r="C1867" s="279"/>
      <c r="D1867" s="237" t="s">
        <v>272</v>
      </c>
      <c r="E1867" s="280" t="s">
        <v>19</v>
      </c>
      <c r="F1867" s="281" t="s">
        <v>419</v>
      </c>
      <c r="G1867" s="279"/>
      <c r="H1867" s="282">
        <v>11.15</v>
      </c>
      <c r="I1867" s="283"/>
      <c r="J1867" s="279"/>
      <c r="K1867" s="279"/>
      <c r="L1867" s="284"/>
      <c r="M1867" s="285"/>
      <c r="N1867" s="286"/>
      <c r="O1867" s="286"/>
      <c r="P1867" s="286"/>
      <c r="Q1867" s="286"/>
      <c r="R1867" s="286"/>
      <c r="S1867" s="286"/>
      <c r="T1867" s="287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T1867" s="288" t="s">
        <v>272</v>
      </c>
      <c r="AU1867" s="288" t="s">
        <v>84</v>
      </c>
      <c r="AV1867" s="16" t="s">
        <v>95</v>
      </c>
      <c r="AW1867" s="16" t="s">
        <v>34</v>
      </c>
      <c r="AX1867" s="16" t="s">
        <v>75</v>
      </c>
      <c r="AY1867" s="288" t="s">
        <v>262</v>
      </c>
    </row>
    <row r="1868" s="15" customFormat="1">
      <c r="A1868" s="15"/>
      <c r="B1868" s="257"/>
      <c r="C1868" s="258"/>
      <c r="D1868" s="237" t="s">
        <v>272</v>
      </c>
      <c r="E1868" s="259" t="s">
        <v>19</v>
      </c>
      <c r="F1868" s="260" t="s">
        <v>278</v>
      </c>
      <c r="G1868" s="258"/>
      <c r="H1868" s="261">
        <v>14.300000000000001</v>
      </c>
      <c r="I1868" s="262"/>
      <c r="J1868" s="258"/>
      <c r="K1868" s="258"/>
      <c r="L1868" s="263"/>
      <c r="M1868" s="264"/>
      <c r="N1868" s="265"/>
      <c r="O1868" s="265"/>
      <c r="P1868" s="265"/>
      <c r="Q1868" s="265"/>
      <c r="R1868" s="265"/>
      <c r="S1868" s="265"/>
      <c r="T1868" s="266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T1868" s="267" t="s">
        <v>272</v>
      </c>
      <c r="AU1868" s="267" t="s">
        <v>84</v>
      </c>
      <c r="AV1868" s="15" t="s">
        <v>268</v>
      </c>
      <c r="AW1868" s="15" t="s">
        <v>34</v>
      </c>
      <c r="AX1868" s="15" t="s">
        <v>82</v>
      </c>
      <c r="AY1868" s="267" t="s">
        <v>262</v>
      </c>
    </row>
    <row r="1869" s="14" customFormat="1">
      <c r="A1869" s="14"/>
      <c r="B1869" s="246"/>
      <c r="C1869" s="247"/>
      <c r="D1869" s="237" t="s">
        <v>272</v>
      </c>
      <c r="E1869" s="247"/>
      <c r="F1869" s="249" t="s">
        <v>1816</v>
      </c>
      <c r="G1869" s="247"/>
      <c r="H1869" s="250">
        <v>15.73</v>
      </c>
      <c r="I1869" s="251"/>
      <c r="J1869" s="247"/>
      <c r="K1869" s="247"/>
      <c r="L1869" s="252"/>
      <c r="M1869" s="253"/>
      <c r="N1869" s="254"/>
      <c r="O1869" s="254"/>
      <c r="P1869" s="254"/>
      <c r="Q1869" s="254"/>
      <c r="R1869" s="254"/>
      <c r="S1869" s="254"/>
      <c r="T1869" s="255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T1869" s="256" t="s">
        <v>272</v>
      </c>
      <c r="AU1869" s="256" t="s">
        <v>84</v>
      </c>
      <c r="AV1869" s="14" t="s">
        <v>84</v>
      </c>
      <c r="AW1869" s="14" t="s">
        <v>4</v>
      </c>
      <c r="AX1869" s="14" t="s">
        <v>82</v>
      </c>
      <c r="AY1869" s="256" t="s">
        <v>262</v>
      </c>
    </row>
    <row r="1870" s="2" customFormat="1" ht="24.15" customHeight="1">
      <c r="A1870" s="40"/>
      <c r="B1870" s="41"/>
      <c r="C1870" s="217" t="s">
        <v>1817</v>
      </c>
      <c r="D1870" s="217" t="s">
        <v>264</v>
      </c>
      <c r="E1870" s="218" t="s">
        <v>1818</v>
      </c>
      <c r="F1870" s="219" t="s">
        <v>1819</v>
      </c>
      <c r="G1870" s="220" t="s">
        <v>116</v>
      </c>
      <c r="H1870" s="221">
        <v>98.216999999999999</v>
      </c>
      <c r="I1870" s="222"/>
      <c r="J1870" s="223">
        <f>ROUND(I1870*H1870,2)</f>
        <v>0</v>
      </c>
      <c r="K1870" s="219" t="s">
        <v>267</v>
      </c>
      <c r="L1870" s="46"/>
      <c r="M1870" s="224" t="s">
        <v>19</v>
      </c>
      <c r="N1870" s="225" t="s">
        <v>46</v>
      </c>
      <c r="O1870" s="86"/>
      <c r="P1870" s="226">
        <f>O1870*H1870</f>
        <v>0</v>
      </c>
      <c r="Q1870" s="226">
        <v>0.0073000000000000001</v>
      </c>
      <c r="R1870" s="226">
        <f>Q1870*H1870</f>
        <v>0.71698410000000001</v>
      </c>
      <c r="S1870" s="226">
        <v>0</v>
      </c>
      <c r="T1870" s="227">
        <f>S1870*H1870</f>
        <v>0</v>
      </c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R1870" s="228" t="s">
        <v>367</v>
      </c>
      <c r="AT1870" s="228" t="s">
        <v>264</v>
      </c>
      <c r="AU1870" s="228" t="s">
        <v>84</v>
      </c>
      <c r="AY1870" s="19" t="s">
        <v>262</v>
      </c>
      <c r="BE1870" s="229">
        <f>IF(N1870="základní",J1870,0)</f>
        <v>0</v>
      </c>
      <c r="BF1870" s="229">
        <f>IF(N1870="snížená",J1870,0)</f>
        <v>0</v>
      </c>
      <c r="BG1870" s="229">
        <f>IF(N1870="zákl. přenesená",J1870,0)</f>
        <v>0</v>
      </c>
      <c r="BH1870" s="229">
        <f>IF(N1870="sníž. přenesená",J1870,0)</f>
        <v>0</v>
      </c>
      <c r="BI1870" s="229">
        <f>IF(N1870="nulová",J1870,0)</f>
        <v>0</v>
      </c>
      <c r="BJ1870" s="19" t="s">
        <v>82</v>
      </c>
      <c r="BK1870" s="229">
        <f>ROUND(I1870*H1870,2)</f>
        <v>0</v>
      </c>
      <c r="BL1870" s="19" t="s">
        <v>367</v>
      </c>
      <c r="BM1870" s="228" t="s">
        <v>1820</v>
      </c>
    </row>
    <row r="1871" s="2" customFormat="1">
      <c r="A1871" s="40"/>
      <c r="B1871" s="41"/>
      <c r="C1871" s="42"/>
      <c r="D1871" s="230" t="s">
        <v>270</v>
      </c>
      <c r="E1871" s="42"/>
      <c r="F1871" s="231" t="s">
        <v>1821</v>
      </c>
      <c r="G1871" s="42"/>
      <c r="H1871" s="42"/>
      <c r="I1871" s="232"/>
      <c r="J1871" s="42"/>
      <c r="K1871" s="42"/>
      <c r="L1871" s="46"/>
      <c r="M1871" s="233"/>
      <c r="N1871" s="234"/>
      <c r="O1871" s="86"/>
      <c r="P1871" s="86"/>
      <c r="Q1871" s="86"/>
      <c r="R1871" s="86"/>
      <c r="S1871" s="86"/>
      <c r="T1871" s="87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T1871" s="19" t="s">
        <v>270</v>
      </c>
      <c r="AU1871" s="19" t="s">
        <v>84</v>
      </c>
    </row>
    <row r="1872" s="14" customFormat="1">
      <c r="A1872" s="14"/>
      <c r="B1872" s="246"/>
      <c r="C1872" s="247"/>
      <c r="D1872" s="237" t="s">
        <v>272</v>
      </c>
      <c r="E1872" s="248" t="s">
        <v>19</v>
      </c>
      <c r="F1872" s="249" t="s">
        <v>125</v>
      </c>
      <c r="G1872" s="247"/>
      <c r="H1872" s="250">
        <v>98.216999999999999</v>
      </c>
      <c r="I1872" s="251"/>
      <c r="J1872" s="247"/>
      <c r="K1872" s="247"/>
      <c r="L1872" s="252"/>
      <c r="M1872" s="253"/>
      <c r="N1872" s="254"/>
      <c r="O1872" s="254"/>
      <c r="P1872" s="254"/>
      <c r="Q1872" s="254"/>
      <c r="R1872" s="254"/>
      <c r="S1872" s="254"/>
      <c r="T1872" s="255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T1872" s="256" t="s">
        <v>272</v>
      </c>
      <c r="AU1872" s="256" t="s">
        <v>84</v>
      </c>
      <c r="AV1872" s="14" t="s">
        <v>84</v>
      </c>
      <c r="AW1872" s="14" t="s">
        <v>34</v>
      </c>
      <c r="AX1872" s="14" t="s">
        <v>75</v>
      </c>
      <c r="AY1872" s="256" t="s">
        <v>262</v>
      </c>
    </row>
    <row r="1873" s="15" customFormat="1">
      <c r="A1873" s="15"/>
      <c r="B1873" s="257"/>
      <c r="C1873" s="258"/>
      <c r="D1873" s="237" t="s">
        <v>272</v>
      </c>
      <c r="E1873" s="259" t="s">
        <v>19</v>
      </c>
      <c r="F1873" s="260" t="s">
        <v>278</v>
      </c>
      <c r="G1873" s="258"/>
      <c r="H1873" s="261">
        <v>98.216999999999999</v>
      </c>
      <c r="I1873" s="262"/>
      <c r="J1873" s="258"/>
      <c r="K1873" s="258"/>
      <c r="L1873" s="263"/>
      <c r="M1873" s="264"/>
      <c r="N1873" s="265"/>
      <c r="O1873" s="265"/>
      <c r="P1873" s="265"/>
      <c r="Q1873" s="265"/>
      <c r="R1873" s="265"/>
      <c r="S1873" s="265"/>
      <c r="T1873" s="266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T1873" s="267" t="s">
        <v>272</v>
      </c>
      <c r="AU1873" s="267" t="s">
        <v>84</v>
      </c>
      <c r="AV1873" s="15" t="s">
        <v>268</v>
      </c>
      <c r="AW1873" s="15" t="s">
        <v>34</v>
      </c>
      <c r="AX1873" s="15" t="s">
        <v>82</v>
      </c>
      <c r="AY1873" s="267" t="s">
        <v>262</v>
      </c>
    </row>
    <row r="1874" s="2" customFormat="1" ht="16.5" customHeight="1">
      <c r="A1874" s="40"/>
      <c r="B1874" s="41"/>
      <c r="C1874" s="268" t="s">
        <v>1822</v>
      </c>
      <c r="D1874" s="268" t="s">
        <v>315</v>
      </c>
      <c r="E1874" s="269" t="s">
        <v>1823</v>
      </c>
      <c r="F1874" s="270" t="s">
        <v>1824</v>
      </c>
      <c r="G1874" s="271" t="s">
        <v>116</v>
      </c>
      <c r="H1874" s="272">
        <v>108.039</v>
      </c>
      <c r="I1874" s="273"/>
      <c r="J1874" s="274">
        <f>ROUND(I1874*H1874,2)</f>
        <v>0</v>
      </c>
      <c r="K1874" s="270" t="s">
        <v>267</v>
      </c>
      <c r="L1874" s="275"/>
      <c r="M1874" s="276" t="s">
        <v>19</v>
      </c>
      <c r="N1874" s="277" t="s">
        <v>46</v>
      </c>
      <c r="O1874" s="86"/>
      <c r="P1874" s="226">
        <f>O1874*H1874</f>
        <v>0</v>
      </c>
      <c r="Q1874" s="226">
        <v>0.0118</v>
      </c>
      <c r="R1874" s="226">
        <f>Q1874*H1874</f>
        <v>1.2748602</v>
      </c>
      <c r="S1874" s="226">
        <v>0</v>
      </c>
      <c r="T1874" s="227">
        <f>S1874*H1874</f>
        <v>0</v>
      </c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R1874" s="228" t="s">
        <v>477</v>
      </c>
      <c r="AT1874" s="228" t="s">
        <v>315</v>
      </c>
      <c r="AU1874" s="228" t="s">
        <v>84</v>
      </c>
      <c r="AY1874" s="19" t="s">
        <v>262</v>
      </c>
      <c r="BE1874" s="229">
        <f>IF(N1874="základní",J1874,0)</f>
        <v>0</v>
      </c>
      <c r="BF1874" s="229">
        <f>IF(N1874="snížená",J1874,0)</f>
        <v>0</v>
      </c>
      <c r="BG1874" s="229">
        <f>IF(N1874="zákl. přenesená",J1874,0)</f>
        <v>0</v>
      </c>
      <c r="BH1874" s="229">
        <f>IF(N1874="sníž. přenesená",J1874,0)</f>
        <v>0</v>
      </c>
      <c r="BI1874" s="229">
        <f>IF(N1874="nulová",J1874,0)</f>
        <v>0</v>
      </c>
      <c r="BJ1874" s="19" t="s">
        <v>82</v>
      </c>
      <c r="BK1874" s="229">
        <f>ROUND(I1874*H1874,2)</f>
        <v>0</v>
      </c>
      <c r="BL1874" s="19" t="s">
        <v>367</v>
      </c>
      <c r="BM1874" s="228" t="s">
        <v>1825</v>
      </c>
    </row>
    <row r="1875" s="2" customFormat="1">
      <c r="A1875" s="40"/>
      <c r="B1875" s="41"/>
      <c r="C1875" s="42"/>
      <c r="D1875" s="230" t="s">
        <v>270</v>
      </c>
      <c r="E1875" s="42"/>
      <c r="F1875" s="231" t="s">
        <v>1826</v>
      </c>
      <c r="G1875" s="42"/>
      <c r="H1875" s="42"/>
      <c r="I1875" s="232"/>
      <c r="J1875" s="42"/>
      <c r="K1875" s="42"/>
      <c r="L1875" s="46"/>
      <c r="M1875" s="233"/>
      <c r="N1875" s="234"/>
      <c r="O1875" s="86"/>
      <c r="P1875" s="86"/>
      <c r="Q1875" s="86"/>
      <c r="R1875" s="86"/>
      <c r="S1875" s="86"/>
      <c r="T1875" s="87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T1875" s="19" t="s">
        <v>270</v>
      </c>
      <c r="AU1875" s="19" t="s">
        <v>84</v>
      </c>
    </row>
    <row r="1876" s="14" customFormat="1">
      <c r="A1876" s="14"/>
      <c r="B1876" s="246"/>
      <c r="C1876" s="247"/>
      <c r="D1876" s="237" t="s">
        <v>272</v>
      </c>
      <c r="E1876" s="248" t="s">
        <v>19</v>
      </c>
      <c r="F1876" s="249" t="s">
        <v>125</v>
      </c>
      <c r="G1876" s="247"/>
      <c r="H1876" s="250">
        <v>98.216999999999999</v>
      </c>
      <c r="I1876" s="251"/>
      <c r="J1876" s="247"/>
      <c r="K1876" s="247"/>
      <c r="L1876" s="252"/>
      <c r="M1876" s="253"/>
      <c r="N1876" s="254"/>
      <c r="O1876" s="254"/>
      <c r="P1876" s="254"/>
      <c r="Q1876" s="254"/>
      <c r="R1876" s="254"/>
      <c r="S1876" s="254"/>
      <c r="T1876" s="255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T1876" s="256" t="s">
        <v>272</v>
      </c>
      <c r="AU1876" s="256" t="s">
        <v>84</v>
      </c>
      <c r="AV1876" s="14" t="s">
        <v>84</v>
      </c>
      <c r="AW1876" s="14" t="s">
        <v>34</v>
      </c>
      <c r="AX1876" s="14" t="s">
        <v>75</v>
      </c>
      <c r="AY1876" s="256" t="s">
        <v>262</v>
      </c>
    </row>
    <row r="1877" s="15" customFormat="1">
      <c r="A1877" s="15"/>
      <c r="B1877" s="257"/>
      <c r="C1877" s="258"/>
      <c r="D1877" s="237" t="s">
        <v>272</v>
      </c>
      <c r="E1877" s="259" t="s">
        <v>19</v>
      </c>
      <c r="F1877" s="260" t="s">
        <v>278</v>
      </c>
      <c r="G1877" s="258"/>
      <c r="H1877" s="261">
        <v>98.216999999999999</v>
      </c>
      <c r="I1877" s="262"/>
      <c r="J1877" s="258"/>
      <c r="K1877" s="258"/>
      <c r="L1877" s="263"/>
      <c r="M1877" s="264"/>
      <c r="N1877" s="265"/>
      <c r="O1877" s="265"/>
      <c r="P1877" s="265"/>
      <c r="Q1877" s="265"/>
      <c r="R1877" s="265"/>
      <c r="S1877" s="265"/>
      <c r="T1877" s="266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T1877" s="267" t="s">
        <v>272</v>
      </c>
      <c r="AU1877" s="267" t="s">
        <v>84</v>
      </c>
      <c r="AV1877" s="15" t="s">
        <v>268</v>
      </c>
      <c r="AW1877" s="15" t="s">
        <v>34</v>
      </c>
      <c r="AX1877" s="15" t="s">
        <v>82</v>
      </c>
      <c r="AY1877" s="267" t="s">
        <v>262</v>
      </c>
    </row>
    <row r="1878" s="14" customFormat="1">
      <c r="A1878" s="14"/>
      <c r="B1878" s="246"/>
      <c r="C1878" s="247"/>
      <c r="D1878" s="237" t="s">
        <v>272</v>
      </c>
      <c r="E1878" s="247"/>
      <c r="F1878" s="249" t="s">
        <v>1827</v>
      </c>
      <c r="G1878" s="247"/>
      <c r="H1878" s="250">
        <v>108.039</v>
      </c>
      <c r="I1878" s="251"/>
      <c r="J1878" s="247"/>
      <c r="K1878" s="247"/>
      <c r="L1878" s="252"/>
      <c r="M1878" s="253"/>
      <c r="N1878" s="254"/>
      <c r="O1878" s="254"/>
      <c r="P1878" s="254"/>
      <c r="Q1878" s="254"/>
      <c r="R1878" s="254"/>
      <c r="S1878" s="254"/>
      <c r="T1878" s="255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T1878" s="256" t="s">
        <v>272</v>
      </c>
      <c r="AU1878" s="256" t="s">
        <v>84</v>
      </c>
      <c r="AV1878" s="14" t="s">
        <v>84</v>
      </c>
      <c r="AW1878" s="14" t="s">
        <v>4</v>
      </c>
      <c r="AX1878" s="14" t="s">
        <v>82</v>
      </c>
      <c r="AY1878" s="256" t="s">
        <v>262</v>
      </c>
    </row>
    <row r="1879" s="2" customFormat="1" ht="24.15" customHeight="1">
      <c r="A1879" s="40"/>
      <c r="B1879" s="41"/>
      <c r="C1879" s="217" t="s">
        <v>1828</v>
      </c>
      <c r="D1879" s="217" t="s">
        <v>264</v>
      </c>
      <c r="E1879" s="218" t="s">
        <v>1829</v>
      </c>
      <c r="F1879" s="219" t="s">
        <v>1830</v>
      </c>
      <c r="G1879" s="220" t="s">
        <v>1079</v>
      </c>
      <c r="H1879" s="289"/>
      <c r="I1879" s="222"/>
      <c r="J1879" s="223">
        <f>ROUND(I1879*H1879,2)</f>
        <v>0</v>
      </c>
      <c r="K1879" s="219" t="s">
        <v>267</v>
      </c>
      <c r="L1879" s="46"/>
      <c r="M1879" s="224" t="s">
        <v>19</v>
      </c>
      <c r="N1879" s="225" t="s">
        <v>46</v>
      </c>
      <c r="O1879" s="86"/>
      <c r="P1879" s="226">
        <f>O1879*H1879</f>
        <v>0</v>
      </c>
      <c r="Q1879" s="226">
        <v>0</v>
      </c>
      <c r="R1879" s="226">
        <f>Q1879*H1879</f>
        <v>0</v>
      </c>
      <c r="S1879" s="226">
        <v>0</v>
      </c>
      <c r="T1879" s="227">
        <f>S1879*H1879</f>
        <v>0</v>
      </c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R1879" s="228" t="s">
        <v>367</v>
      </c>
      <c r="AT1879" s="228" t="s">
        <v>264</v>
      </c>
      <c r="AU1879" s="228" t="s">
        <v>84</v>
      </c>
      <c r="AY1879" s="19" t="s">
        <v>262</v>
      </c>
      <c r="BE1879" s="229">
        <f>IF(N1879="základní",J1879,0)</f>
        <v>0</v>
      </c>
      <c r="BF1879" s="229">
        <f>IF(N1879="snížená",J1879,0)</f>
        <v>0</v>
      </c>
      <c r="BG1879" s="229">
        <f>IF(N1879="zákl. přenesená",J1879,0)</f>
        <v>0</v>
      </c>
      <c r="BH1879" s="229">
        <f>IF(N1879="sníž. přenesená",J1879,0)</f>
        <v>0</v>
      </c>
      <c r="BI1879" s="229">
        <f>IF(N1879="nulová",J1879,0)</f>
        <v>0</v>
      </c>
      <c r="BJ1879" s="19" t="s">
        <v>82</v>
      </c>
      <c r="BK1879" s="229">
        <f>ROUND(I1879*H1879,2)</f>
        <v>0</v>
      </c>
      <c r="BL1879" s="19" t="s">
        <v>367</v>
      </c>
      <c r="BM1879" s="228" t="s">
        <v>1831</v>
      </c>
    </row>
    <row r="1880" s="2" customFormat="1">
      <c r="A1880" s="40"/>
      <c r="B1880" s="41"/>
      <c r="C1880" s="42"/>
      <c r="D1880" s="230" t="s">
        <v>270</v>
      </c>
      <c r="E1880" s="42"/>
      <c r="F1880" s="231" t="s">
        <v>1832</v>
      </c>
      <c r="G1880" s="42"/>
      <c r="H1880" s="42"/>
      <c r="I1880" s="232"/>
      <c r="J1880" s="42"/>
      <c r="K1880" s="42"/>
      <c r="L1880" s="46"/>
      <c r="M1880" s="233"/>
      <c r="N1880" s="234"/>
      <c r="O1880" s="86"/>
      <c r="P1880" s="86"/>
      <c r="Q1880" s="86"/>
      <c r="R1880" s="86"/>
      <c r="S1880" s="86"/>
      <c r="T1880" s="87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T1880" s="19" t="s">
        <v>270</v>
      </c>
      <c r="AU1880" s="19" t="s">
        <v>84</v>
      </c>
    </row>
    <row r="1881" s="12" customFormat="1" ht="22.8" customHeight="1">
      <c r="A1881" s="12"/>
      <c r="B1881" s="201"/>
      <c r="C1881" s="202"/>
      <c r="D1881" s="203" t="s">
        <v>74</v>
      </c>
      <c r="E1881" s="215" t="s">
        <v>1833</v>
      </c>
      <c r="F1881" s="215" t="s">
        <v>1834</v>
      </c>
      <c r="G1881" s="202"/>
      <c r="H1881" s="202"/>
      <c r="I1881" s="205"/>
      <c r="J1881" s="216">
        <f>BK1881</f>
        <v>0</v>
      </c>
      <c r="K1881" s="202"/>
      <c r="L1881" s="207"/>
      <c r="M1881" s="208"/>
      <c r="N1881" s="209"/>
      <c r="O1881" s="209"/>
      <c r="P1881" s="210">
        <f>SUM(P1882:P1964)</f>
        <v>0</v>
      </c>
      <c r="Q1881" s="209"/>
      <c r="R1881" s="210">
        <f>SUM(R1882:R1964)</f>
        <v>0.07478739999999999</v>
      </c>
      <c r="S1881" s="209"/>
      <c r="T1881" s="211">
        <f>SUM(T1882:T1964)</f>
        <v>0</v>
      </c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R1881" s="212" t="s">
        <v>84</v>
      </c>
      <c r="AT1881" s="213" t="s">
        <v>74</v>
      </c>
      <c r="AU1881" s="213" t="s">
        <v>82</v>
      </c>
      <c r="AY1881" s="212" t="s">
        <v>262</v>
      </c>
      <c r="BK1881" s="214">
        <f>SUM(BK1882:BK1964)</f>
        <v>0</v>
      </c>
    </row>
    <row r="1882" s="2" customFormat="1" ht="24.15" customHeight="1">
      <c r="A1882" s="40"/>
      <c r="B1882" s="41"/>
      <c r="C1882" s="217" t="s">
        <v>1835</v>
      </c>
      <c r="D1882" s="217" t="s">
        <v>264</v>
      </c>
      <c r="E1882" s="218" t="s">
        <v>1836</v>
      </c>
      <c r="F1882" s="219" t="s">
        <v>1837</v>
      </c>
      <c r="G1882" s="220" t="s">
        <v>116</v>
      </c>
      <c r="H1882" s="221">
        <v>87.974999999999994</v>
      </c>
      <c r="I1882" s="222"/>
      <c r="J1882" s="223">
        <f>ROUND(I1882*H1882,2)</f>
        <v>0</v>
      </c>
      <c r="K1882" s="219" t="s">
        <v>267</v>
      </c>
      <c r="L1882" s="46"/>
      <c r="M1882" s="224" t="s">
        <v>19</v>
      </c>
      <c r="N1882" s="225" t="s">
        <v>46</v>
      </c>
      <c r="O1882" s="86"/>
      <c r="P1882" s="226">
        <f>O1882*H1882</f>
        <v>0</v>
      </c>
      <c r="Q1882" s="226">
        <v>2.0000000000000002E-05</v>
      </c>
      <c r="R1882" s="226">
        <f>Q1882*H1882</f>
        <v>0.0017595</v>
      </c>
      <c r="S1882" s="226">
        <v>0</v>
      </c>
      <c r="T1882" s="227">
        <f>S1882*H1882</f>
        <v>0</v>
      </c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R1882" s="228" t="s">
        <v>367</v>
      </c>
      <c r="AT1882" s="228" t="s">
        <v>264</v>
      </c>
      <c r="AU1882" s="228" t="s">
        <v>84</v>
      </c>
      <c r="AY1882" s="19" t="s">
        <v>262</v>
      </c>
      <c r="BE1882" s="229">
        <f>IF(N1882="základní",J1882,0)</f>
        <v>0</v>
      </c>
      <c r="BF1882" s="229">
        <f>IF(N1882="snížená",J1882,0)</f>
        <v>0</v>
      </c>
      <c r="BG1882" s="229">
        <f>IF(N1882="zákl. přenesená",J1882,0)</f>
        <v>0</v>
      </c>
      <c r="BH1882" s="229">
        <f>IF(N1882="sníž. přenesená",J1882,0)</f>
        <v>0</v>
      </c>
      <c r="BI1882" s="229">
        <f>IF(N1882="nulová",J1882,0)</f>
        <v>0</v>
      </c>
      <c r="BJ1882" s="19" t="s">
        <v>82</v>
      </c>
      <c r="BK1882" s="229">
        <f>ROUND(I1882*H1882,2)</f>
        <v>0</v>
      </c>
      <c r="BL1882" s="19" t="s">
        <v>367</v>
      </c>
      <c r="BM1882" s="228" t="s">
        <v>1838</v>
      </c>
    </row>
    <row r="1883" s="2" customFormat="1">
      <c r="A1883" s="40"/>
      <c r="B1883" s="41"/>
      <c r="C1883" s="42"/>
      <c r="D1883" s="230" t="s">
        <v>270</v>
      </c>
      <c r="E1883" s="42"/>
      <c r="F1883" s="231" t="s">
        <v>1839</v>
      </c>
      <c r="G1883" s="42"/>
      <c r="H1883" s="42"/>
      <c r="I1883" s="232"/>
      <c r="J1883" s="42"/>
      <c r="K1883" s="42"/>
      <c r="L1883" s="46"/>
      <c r="M1883" s="233"/>
      <c r="N1883" s="234"/>
      <c r="O1883" s="86"/>
      <c r="P1883" s="86"/>
      <c r="Q1883" s="86"/>
      <c r="R1883" s="86"/>
      <c r="S1883" s="86"/>
      <c r="T1883" s="87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T1883" s="19" t="s">
        <v>270</v>
      </c>
      <c r="AU1883" s="19" t="s">
        <v>84</v>
      </c>
    </row>
    <row r="1884" s="13" customFormat="1">
      <c r="A1884" s="13"/>
      <c r="B1884" s="235"/>
      <c r="C1884" s="236"/>
      <c r="D1884" s="237" t="s">
        <v>272</v>
      </c>
      <c r="E1884" s="238" t="s">
        <v>19</v>
      </c>
      <c r="F1884" s="239" t="s">
        <v>1502</v>
      </c>
      <c r="G1884" s="236"/>
      <c r="H1884" s="238" t="s">
        <v>19</v>
      </c>
      <c r="I1884" s="240"/>
      <c r="J1884" s="236"/>
      <c r="K1884" s="236"/>
      <c r="L1884" s="241"/>
      <c r="M1884" s="242"/>
      <c r="N1884" s="243"/>
      <c r="O1884" s="243"/>
      <c r="P1884" s="243"/>
      <c r="Q1884" s="243"/>
      <c r="R1884" s="243"/>
      <c r="S1884" s="243"/>
      <c r="T1884" s="244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T1884" s="245" t="s">
        <v>272</v>
      </c>
      <c r="AU1884" s="245" t="s">
        <v>84</v>
      </c>
      <c r="AV1884" s="13" t="s">
        <v>82</v>
      </c>
      <c r="AW1884" s="13" t="s">
        <v>34</v>
      </c>
      <c r="AX1884" s="13" t="s">
        <v>75</v>
      </c>
      <c r="AY1884" s="245" t="s">
        <v>262</v>
      </c>
    </row>
    <row r="1885" s="13" customFormat="1">
      <c r="A1885" s="13"/>
      <c r="B1885" s="235"/>
      <c r="C1885" s="236"/>
      <c r="D1885" s="237" t="s">
        <v>272</v>
      </c>
      <c r="E1885" s="238" t="s">
        <v>19</v>
      </c>
      <c r="F1885" s="239" t="s">
        <v>1230</v>
      </c>
      <c r="G1885" s="236"/>
      <c r="H1885" s="238" t="s">
        <v>19</v>
      </c>
      <c r="I1885" s="240"/>
      <c r="J1885" s="236"/>
      <c r="K1885" s="236"/>
      <c r="L1885" s="241"/>
      <c r="M1885" s="242"/>
      <c r="N1885" s="243"/>
      <c r="O1885" s="243"/>
      <c r="P1885" s="243"/>
      <c r="Q1885" s="243"/>
      <c r="R1885" s="243"/>
      <c r="S1885" s="243"/>
      <c r="T1885" s="244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T1885" s="245" t="s">
        <v>272</v>
      </c>
      <c r="AU1885" s="245" t="s">
        <v>84</v>
      </c>
      <c r="AV1885" s="13" t="s">
        <v>82</v>
      </c>
      <c r="AW1885" s="13" t="s">
        <v>34</v>
      </c>
      <c r="AX1885" s="13" t="s">
        <v>75</v>
      </c>
      <c r="AY1885" s="245" t="s">
        <v>262</v>
      </c>
    </row>
    <row r="1886" s="14" customFormat="1">
      <c r="A1886" s="14"/>
      <c r="B1886" s="246"/>
      <c r="C1886" s="247"/>
      <c r="D1886" s="237" t="s">
        <v>272</v>
      </c>
      <c r="E1886" s="248" t="s">
        <v>168</v>
      </c>
      <c r="F1886" s="249" t="s">
        <v>1840</v>
      </c>
      <c r="G1886" s="247"/>
      <c r="H1886" s="250">
        <v>57.975000000000001</v>
      </c>
      <c r="I1886" s="251"/>
      <c r="J1886" s="247"/>
      <c r="K1886" s="247"/>
      <c r="L1886" s="252"/>
      <c r="M1886" s="253"/>
      <c r="N1886" s="254"/>
      <c r="O1886" s="254"/>
      <c r="P1886" s="254"/>
      <c r="Q1886" s="254"/>
      <c r="R1886" s="254"/>
      <c r="S1886" s="254"/>
      <c r="T1886" s="255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T1886" s="256" t="s">
        <v>272</v>
      </c>
      <c r="AU1886" s="256" t="s">
        <v>84</v>
      </c>
      <c r="AV1886" s="14" t="s">
        <v>84</v>
      </c>
      <c r="AW1886" s="14" t="s">
        <v>34</v>
      </c>
      <c r="AX1886" s="14" t="s">
        <v>75</v>
      </c>
      <c r="AY1886" s="256" t="s">
        <v>262</v>
      </c>
    </row>
    <row r="1887" s="14" customFormat="1">
      <c r="A1887" s="14"/>
      <c r="B1887" s="246"/>
      <c r="C1887" s="247"/>
      <c r="D1887" s="237" t="s">
        <v>272</v>
      </c>
      <c r="E1887" s="248" t="s">
        <v>171</v>
      </c>
      <c r="F1887" s="249" t="s">
        <v>1503</v>
      </c>
      <c r="G1887" s="247"/>
      <c r="H1887" s="250">
        <v>30</v>
      </c>
      <c r="I1887" s="251"/>
      <c r="J1887" s="247"/>
      <c r="K1887" s="247"/>
      <c r="L1887" s="252"/>
      <c r="M1887" s="253"/>
      <c r="N1887" s="254"/>
      <c r="O1887" s="254"/>
      <c r="P1887" s="254"/>
      <c r="Q1887" s="254"/>
      <c r="R1887" s="254"/>
      <c r="S1887" s="254"/>
      <c r="T1887" s="255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T1887" s="256" t="s">
        <v>272</v>
      </c>
      <c r="AU1887" s="256" t="s">
        <v>84</v>
      </c>
      <c r="AV1887" s="14" t="s">
        <v>84</v>
      </c>
      <c r="AW1887" s="14" t="s">
        <v>34</v>
      </c>
      <c r="AX1887" s="14" t="s">
        <v>75</v>
      </c>
      <c r="AY1887" s="256" t="s">
        <v>262</v>
      </c>
    </row>
    <row r="1888" s="15" customFormat="1">
      <c r="A1888" s="15"/>
      <c r="B1888" s="257"/>
      <c r="C1888" s="258"/>
      <c r="D1888" s="237" t="s">
        <v>272</v>
      </c>
      <c r="E1888" s="259" t="s">
        <v>19</v>
      </c>
      <c r="F1888" s="260" t="s">
        <v>278</v>
      </c>
      <c r="G1888" s="258"/>
      <c r="H1888" s="261">
        <v>87.974999999999994</v>
      </c>
      <c r="I1888" s="262"/>
      <c r="J1888" s="258"/>
      <c r="K1888" s="258"/>
      <c r="L1888" s="263"/>
      <c r="M1888" s="264"/>
      <c r="N1888" s="265"/>
      <c r="O1888" s="265"/>
      <c r="P1888" s="265"/>
      <c r="Q1888" s="265"/>
      <c r="R1888" s="265"/>
      <c r="S1888" s="265"/>
      <c r="T1888" s="266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T1888" s="267" t="s">
        <v>272</v>
      </c>
      <c r="AU1888" s="267" t="s">
        <v>84</v>
      </c>
      <c r="AV1888" s="15" t="s">
        <v>268</v>
      </c>
      <c r="AW1888" s="15" t="s">
        <v>34</v>
      </c>
      <c r="AX1888" s="15" t="s">
        <v>82</v>
      </c>
      <c r="AY1888" s="267" t="s">
        <v>262</v>
      </c>
    </row>
    <row r="1889" s="2" customFormat="1" ht="16.5" customHeight="1">
      <c r="A1889" s="40"/>
      <c r="B1889" s="41"/>
      <c r="C1889" s="217" t="s">
        <v>1841</v>
      </c>
      <c r="D1889" s="217" t="s">
        <v>264</v>
      </c>
      <c r="E1889" s="218" t="s">
        <v>1842</v>
      </c>
      <c r="F1889" s="219" t="s">
        <v>1843</v>
      </c>
      <c r="G1889" s="220" t="s">
        <v>116</v>
      </c>
      <c r="H1889" s="221">
        <v>87.974999999999994</v>
      </c>
      <c r="I1889" s="222"/>
      <c r="J1889" s="223">
        <f>ROUND(I1889*H1889,2)</f>
        <v>0</v>
      </c>
      <c r="K1889" s="219" t="s">
        <v>267</v>
      </c>
      <c r="L1889" s="46"/>
      <c r="M1889" s="224" t="s">
        <v>19</v>
      </c>
      <c r="N1889" s="225" t="s">
        <v>46</v>
      </c>
      <c r="O1889" s="86"/>
      <c r="P1889" s="226">
        <f>O1889*H1889</f>
        <v>0</v>
      </c>
      <c r="Q1889" s="226">
        <v>0</v>
      </c>
      <c r="R1889" s="226">
        <f>Q1889*H1889</f>
        <v>0</v>
      </c>
      <c r="S1889" s="226">
        <v>0</v>
      </c>
      <c r="T1889" s="227">
        <f>S1889*H1889</f>
        <v>0</v>
      </c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R1889" s="228" t="s">
        <v>367</v>
      </c>
      <c r="AT1889" s="228" t="s">
        <v>264</v>
      </c>
      <c r="AU1889" s="228" t="s">
        <v>84</v>
      </c>
      <c r="AY1889" s="19" t="s">
        <v>262</v>
      </c>
      <c r="BE1889" s="229">
        <f>IF(N1889="základní",J1889,0)</f>
        <v>0</v>
      </c>
      <c r="BF1889" s="229">
        <f>IF(N1889="snížená",J1889,0)</f>
        <v>0</v>
      </c>
      <c r="BG1889" s="229">
        <f>IF(N1889="zákl. přenesená",J1889,0)</f>
        <v>0</v>
      </c>
      <c r="BH1889" s="229">
        <f>IF(N1889="sníž. přenesená",J1889,0)</f>
        <v>0</v>
      </c>
      <c r="BI1889" s="229">
        <f>IF(N1889="nulová",J1889,0)</f>
        <v>0</v>
      </c>
      <c r="BJ1889" s="19" t="s">
        <v>82</v>
      </c>
      <c r="BK1889" s="229">
        <f>ROUND(I1889*H1889,2)</f>
        <v>0</v>
      </c>
      <c r="BL1889" s="19" t="s">
        <v>367</v>
      </c>
      <c r="BM1889" s="228" t="s">
        <v>1844</v>
      </c>
    </row>
    <row r="1890" s="2" customFormat="1">
      <c r="A1890" s="40"/>
      <c r="B1890" s="41"/>
      <c r="C1890" s="42"/>
      <c r="D1890" s="230" t="s">
        <v>270</v>
      </c>
      <c r="E1890" s="42"/>
      <c r="F1890" s="231" t="s">
        <v>1845</v>
      </c>
      <c r="G1890" s="42"/>
      <c r="H1890" s="42"/>
      <c r="I1890" s="232"/>
      <c r="J1890" s="42"/>
      <c r="K1890" s="42"/>
      <c r="L1890" s="46"/>
      <c r="M1890" s="233"/>
      <c r="N1890" s="234"/>
      <c r="O1890" s="86"/>
      <c r="P1890" s="86"/>
      <c r="Q1890" s="86"/>
      <c r="R1890" s="86"/>
      <c r="S1890" s="86"/>
      <c r="T1890" s="87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T1890" s="19" t="s">
        <v>270</v>
      </c>
      <c r="AU1890" s="19" t="s">
        <v>84</v>
      </c>
    </row>
    <row r="1891" s="14" customFormat="1">
      <c r="A1891" s="14"/>
      <c r="B1891" s="246"/>
      <c r="C1891" s="247"/>
      <c r="D1891" s="237" t="s">
        <v>272</v>
      </c>
      <c r="E1891" s="248" t="s">
        <v>19</v>
      </c>
      <c r="F1891" s="249" t="s">
        <v>168</v>
      </c>
      <c r="G1891" s="247"/>
      <c r="H1891" s="250">
        <v>57.975000000000001</v>
      </c>
      <c r="I1891" s="251"/>
      <c r="J1891" s="247"/>
      <c r="K1891" s="247"/>
      <c r="L1891" s="252"/>
      <c r="M1891" s="253"/>
      <c r="N1891" s="254"/>
      <c r="O1891" s="254"/>
      <c r="P1891" s="254"/>
      <c r="Q1891" s="254"/>
      <c r="R1891" s="254"/>
      <c r="S1891" s="254"/>
      <c r="T1891" s="255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T1891" s="256" t="s">
        <v>272</v>
      </c>
      <c r="AU1891" s="256" t="s">
        <v>84</v>
      </c>
      <c r="AV1891" s="14" t="s">
        <v>84</v>
      </c>
      <c r="AW1891" s="14" t="s">
        <v>34</v>
      </c>
      <c r="AX1891" s="14" t="s">
        <v>75</v>
      </c>
      <c r="AY1891" s="256" t="s">
        <v>262</v>
      </c>
    </row>
    <row r="1892" s="14" customFormat="1">
      <c r="A1892" s="14"/>
      <c r="B1892" s="246"/>
      <c r="C1892" s="247"/>
      <c r="D1892" s="237" t="s">
        <v>272</v>
      </c>
      <c r="E1892" s="248" t="s">
        <v>19</v>
      </c>
      <c r="F1892" s="249" t="s">
        <v>171</v>
      </c>
      <c r="G1892" s="247"/>
      <c r="H1892" s="250">
        <v>30</v>
      </c>
      <c r="I1892" s="251"/>
      <c r="J1892" s="247"/>
      <c r="K1892" s="247"/>
      <c r="L1892" s="252"/>
      <c r="M1892" s="253"/>
      <c r="N1892" s="254"/>
      <c r="O1892" s="254"/>
      <c r="P1892" s="254"/>
      <c r="Q1892" s="254"/>
      <c r="R1892" s="254"/>
      <c r="S1892" s="254"/>
      <c r="T1892" s="255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T1892" s="256" t="s">
        <v>272</v>
      </c>
      <c r="AU1892" s="256" t="s">
        <v>84</v>
      </c>
      <c r="AV1892" s="14" t="s">
        <v>84</v>
      </c>
      <c r="AW1892" s="14" t="s">
        <v>34</v>
      </c>
      <c r="AX1892" s="14" t="s">
        <v>75</v>
      </c>
      <c r="AY1892" s="256" t="s">
        <v>262</v>
      </c>
    </row>
    <row r="1893" s="15" customFormat="1">
      <c r="A1893" s="15"/>
      <c r="B1893" s="257"/>
      <c r="C1893" s="258"/>
      <c r="D1893" s="237" t="s">
        <v>272</v>
      </c>
      <c r="E1893" s="259" t="s">
        <v>19</v>
      </c>
      <c r="F1893" s="260" t="s">
        <v>278</v>
      </c>
      <c r="G1893" s="258"/>
      <c r="H1893" s="261">
        <v>87.974999999999994</v>
      </c>
      <c r="I1893" s="262"/>
      <c r="J1893" s="258"/>
      <c r="K1893" s="258"/>
      <c r="L1893" s="263"/>
      <c r="M1893" s="264"/>
      <c r="N1893" s="265"/>
      <c r="O1893" s="265"/>
      <c r="P1893" s="265"/>
      <c r="Q1893" s="265"/>
      <c r="R1893" s="265"/>
      <c r="S1893" s="265"/>
      <c r="T1893" s="266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T1893" s="267" t="s">
        <v>272</v>
      </c>
      <c r="AU1893" s="267" t="s">
        <v>84</v>
      </c>
      <c r="AV1893" s="15" t="s">
        <v>268</v>
      </c>
      <c r="AW1893" s="15" t="s">
        <v>34</v>
      </c>
      <c r="AX1893" s="15" t="s">
        <v>82</v>
      </c>
      <c r="AY1893" s="267" t="s">
        <v>262</v>
      </c>
    </row>
    <row r="1894" s="2" customFormat="1" ht="16.5" customHeight="1">
      <c r="A1894" s="40"/>
      <c r="B1894" s="41"/>
      <c r="C1894" s="217" t="s">
        <v>1846</v>
      </c>
      <c r="D1894" s="217" t="s">
        <v>264</v>
      </c>
      <c r="E1894" s="218" t="s">
        <v>1847</v>
      </c>
      <c r="F1894" s="219" t="s">
        <v>1848</v>
      </c>
      <c r="G1894" s="220" t="s">
        <v>116</v>
      </c>
      <c r="H1894" s="221">
        <v>60</v>
      </c>
      <c r="I1894" s="222"/>
      <c r="J1894" s="223">
        <f>ROUND(I1894*H1894,2)</f>
        <v>0</v>
      </c>
      <c r="K1894" s="219" t="s">
        <v>267</v>
      </c>
      <c r="L1894" s="46"/>
      <c r="M1894" s="224" t="s">
        <v>19</v>
      </c>
      <c r="N1894" s="225" t="s">
        <v>46</v>
      </c>
      <c r="O1894" s="86"/>
      <c r="P1894" s="226">
        <f>O1894*H1894</f>
        <v>0</v>
      </c>
      <c r="Q1894" s="226">
        <v>0.00017000000000000001</v>
      </c>
      <c r="R1894" s="226">
        <f>Q1894*H1894</f>
        <v>0.010200000000000001</v>
      </c>
      <c r="S1894" s="226">
        <v>0</v>
      </c>
      <c r="T1894" s="227">
        <f>S1894*H1894</f>
        <v>0</v>
      </c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R1894" s="228" t="s">
        <v>367</v>
      </c>
      <c r="AT1894" s="228" t="s">
        <v>264</v>
      </c>
      <c r="AU1894" s="228" t="s">
        <v>84</v>
      </c>
      <c r="AY1894" s="19" t="s">
        <v>262</v>
      </c>
      <c r="BE1894" s="229">
        <f>IF(N1894="základní",J1894,0)</f>
        <v>0</v>
      </c>
      <c r="BF1894" s="229">
        <f>IF(N1894="snížená",J1894,0)</f>
        <v>0</v>
      </c>
      <c r="BG1894" s="229">
        <f>IF(N1894="zákl. přenesená",J1894,0)</f>
        <v>0</v>
      </c>
      <c r="BH1894" s="229">
        <f>IF(N1894="sníž. přenesená",J1894,0)</f>
        <v>0</v>
      </c>
      <c r="BI1894" s="229">
        <f>IF(N1894="nulová",J1894,0)</f>
        <v>0</v>
      </c>
      <c r="BJ1894" s="19" t="s">
        <v>82</v>
      </c>
      <c r="BK1894" s="229">
        <f>ROUND(I1894*H1894,2)</f>
        <v>0</v>
      </c>
      <c r="BL1894" s="19" t="s">
        <v>367</v>
      </c>
      <c r="BM1894" s="228" t="s">
        <v>1849</v>
      </c>
    </row>
    <row r="1895" s="2" customFormat="1">
      <c r="A1895" s="40"/>
      <c r="B1895" s="41"/>
      <c r="C1895" s="42"/>
      <c r="D1895" s="230" t="s">
        <v>270</v>
      </c>
      <c r="E1895" s="42"/>
      <c r="F1895" s="231" t="s">
        <v>1850</v>
      </c>
      <c r="G1895" s="42"/>
      <c r="H1895" s="42"/>
      <c r="I1895" s="232"/>
      <c r="J1895" s="42"/>
      <c r="K1895" s="42"/>
      <c r="L1895" s="46"/>
      <c r="M1895" s="233"/>
      <c r="N1895" s="234"/>
      <c r="O1895" s="86"/>
      <c r="P1895" s="86"/>
      <c r="Q1895" s="86"/>
      <c r="R1895" s="86"/>
      <c r="S1895" s="86"/>
      <c r="T1895" s="87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T1895" s="19" t="s">
        <v>270</v>
      </c>
      <c r="AU1895" s="19" t="s">
        <v>84</v>
      </c>
    </row>
    <row r="1896" s="14" customFormat="1">
      <c r="A1896" s="14"/>
      <c r="B1896" s="246"/>
      <c r="C1896" s="247"/>
      <c r="D1896" s="237" t="s">
        <v>272</v>
      </c>
      <c r="E1896" s="248" t="s">
        <v>19</v>
      </c>
      <c r="F1896" s="249" t="s">
        <v>1851</v>
      </c>
      <c r="G1896" s="247"/>
      <c r="H1896" s="250">
        <v>60</v>
      </c>
      <c r="I1896" s="251"/>
      <c r="J1896" s="247"/>
      <c r="K1896" s="247"/>
      <c r="L1896" s="252"/>
      <c r="M1896" s="253"/>
      <c r="N1896" s="254"/>
      <c r="O1896" s="254"/>
      <c r="P1896" s="254"/>
      <c r="Q1896" s="254"/>
      <c r="R1896" s="254"/>
      <c r="S1896" s="254"/>
      <c r="T1896" s="255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T1896" s="256" t="s">
        <v>272</v>
      </c>
      <c r="AU1896" s="256" t="s">
        <v>84</v>
      </c>
      <c r="AV1896" s="14" t="s">
        <v>84</v>
      </c>
      <c r="AW1896" s="14" t="s">
        <v>34</v>
      </c>
      <c r="AX1896" s="14" t="s">
        <v>75</v>
      </c>
      <c r="AY1896" s="256" t="s">
        <v>262</v>
      </c>
    </row>
    <row r="1897" s="15" customFormat="1">
      <c r="A1897" s="15"/>
      <c r="B1897" s="257"/>
      <c r="C1897" s="258"/>
      <c r="D1897" s="237" t="s">
        <v>272</v>
      </c>
      <c r="E1897" s="259" t="s">
        <v>19</v>
      </c>
      <c r="F1897" s="260" t="s">
        <v>278</v>
      </c>
      <c r="G1897" s="258"/>
      <c r="H1897" s="261">
        <v>60</v>
      </c>
      <c r="I1897" s="262"/>
      <c r="J1897" s="258"/>
      <c r="K1897" s="258"/>
      <c r="L1897" s="263"/>
      <c r="M1897" s="264"/>
      <c r="N1897" s="265"/>
      <c r="O1897" s="265"/>
      <c r="P1897" s="265"/>
      <c r="Q1897" s="265"/>
      <c r="R1897" s="265"/>
      <c r="S1897" s="265"/>
      <c r="T1897" s="266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5"/>
      <c r="AE1897" s="15"/>
      <c r="AT1897" s="267" t="s">
        <v>272</v>
      </c>
      <c r="AU1897" s="267" t="s">
        <v>84</v>
      </c>
      <c r="AV1897" s="15" t="s">
        <v>268</v>
      </c>
      <c r="AW1897" s="15" t="s">
        <v>34</v>
      </c>
      <c r="AX1897" s="15" t="s">
        <v>82</v>
      </c>
      <c r="AY1897" s="267" t="s">
        <v>262</v>
      </c>
    </row>
    <row r="1898" s="2" customFormat="1" ht="16.5" customHeight="1">
      <c r="A1898" s="40"/>
      <c r="B1898" s="41"/>
      <c r="C1898" s="217" t="s">
        <v>1852</v>
      </c>
      <c r="D1898" s="217" t="s">
        <v>264</v>
      </c>
      <c r="E1898" s="218" t="s">
        <v>1853</v>
      </c>
      <c r="F1898" s="219" t="s">
        <v>1854</v>
      </c>
      <c r="G1898" s="220" t="s">
        <v>116</v>
      </c>
      <c r="H1898" s="221">
        <v>175.94999999999999</v>
      </c>
      <c r="I1898" s="222"/>
      <c r="J1898" s="223">
        <f>ROUND(I1898*H1898,2)</f>
        <v>0</v>
      </c>
      <c r="K1898" s="219" t="s">
        <v>267</v>
      </c>
      <c r="L1898" s="46"/>
      <c r="M1898" s="224" t="s">
        <v>19</v>
      </c>
      <c r="N1898" s="225" t="s">
        <v>46</v>
      </c>
      <c r="O1898" s="86"/>
      <c r="P1898" s="226">
        <f>O1898*H1898</f>
        <v>0</v>
      </c>
      <c r="Q1898" s="226">
        <v>0.00012</v>
      </c>
      <c r="R1898" s="226">
        <f>Q1898*H1898</f>
        <v>0.021114000000000001</v>
      </c>
      <c r="S1898" s="226">
        <v>0</v>
      </c>
      <c r="T1898" s="227">
        <f>S1898*H1898</f>
        <v>0</v>
      </c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R1898" s="228" t="s">
        <v>367</v>
      </c>
      <c r="AT1898" s="228" t="s">
        <v>264</v>
      </c>
      <c r="AU1898" s="228" t="s">
        <v>84</v>
      </c>
      <c r="AY1898" s="19" t="s">
        <v>262</v>
      </c>
      <c r="BE1898" s="229">
        <f>IF(N1898="základní",J1898,0)</f>
        <v>0</v>
      </c>
      <c r="BF1898" s="229">
        <f>IF(N1898="snížená",J1898,0)</f>
        <v>0</v>
      </c>
      <c r="BG1898" s="229">
        <f>IF(N1898="zákl. přenesená",J1898,0)</f>
        <v>0</v>
      </c>
      <c r="BH1898" s="229">
        <f>IF(N1898="sníž. přenesená",J1898,0)</f>
        <v>0</v>
      </c>
      <c r="BI1898" s="229">
        <f>IF(N1898="nulová",J1898,0)</f>
        <v>0</v>
      </c>
      <c r="BJ1898" s="19" t="s">
        <v>82</v>
      </c>
      <c r="BK1898" s="229">
        <f>ROUND(I1898*H1898,2)</f>
        <v>0</v>
      </c>
      <c r="BL1898" s="19" t="s">
        <v>367</v>
      </c>
      <c r="BM1898" s="228" t="s">
        <v>1855</v>
      </c>
    </row>
    <row r="1899" s="2" customFormat="1">
      <c r="A1899" s="40"/>
      <c r="B1899" s="41"/>
      <c r="C1899" s="42"/>
      <c r="D1899" s="230" t="s">
        <v>270</v>
      </c>
      <c r="E1899" s="42"/>
      <c r="F1899" s="231" t="s">
        <v>1856</v>
      </c>
      <c r="G1899" s="42"/>
      <c r="H1899" s="42"/>
      <c r="I1899" s="232"/>
      <c r="J1899" s="42"/>
      <c r="K1899" s="42"/>
      <c r="L1899" s="46"/>
      <c r="M1899" s="233"/>
      <c r="N1899" s="234"/>
      <c r="O1899" s="86"/>
      <c r="P1899" s="86"/>
      <c r="Q1899" s="86"/>
      <c r="R1899" s="86"/>
      <c r="S1899" s="86"/>
      <c r="T1899" s="87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T1899" s="19" t="s">
        <v>270</v>
      </c>
      <c r="AU1899" s="19" t="s">
        <v>84</v>
      </c>
    </row>
    <row r="1900" s="14" customFormat="1">
      <c r="A1900" s="14"/>
      <c r="B1900" s="246"/>
      <c r="C1900" s="247"/>
      <c r="D1900" s="237" t="s">
        <v>272</v>
      </c>
      <c r="E1900" s="248" t="s">
        <v>19</v>
      </c>
      <c r="F1900" s="249" t="s">
        <v>1857</v>
      </c>
      <c r="G1900" s="247"/>
      <c r="H1900" s="250">
        <v>115.95</v>
      </c>
      <c r="I1900" s="251"/>
      <c r="J1900" s="247"/>
      <c r="K1900" s="247"/>
      <c r="L1900" s="252"/>
      <c r="M1900" s="253"/>
      <c r="N1900" s="254"/>
      <c r="O1900" s="254"/>
      <c r="P1900" s="254"/>
      <c r="Q1900" s="254"/>
      <c r="R1900" s="254"/>
      <c r="S1900" s="254"/>
      <c r="T1900" s="255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T1900" s="256" t="s">
        <v>272</v>
      </c>
      <c r="AU1900" s="256" t="s">
        <v>84</v>
      </c>
      <c r="AV1900" s="14" t="s">
        <v>84</v>
      </c>
      <c r="AW1900" s="14" t="s">
        <v>34</v>
      </c>
      <c r="AX1900" s="14" t="s">
        <v>75</v>
      </c>
      <c r="AY1900" s="256" t="s">
        <v>262</v>
      </c>
    </row>
    <row r="1901" s="14" customFormat="1">
      <c r="A1901" s="14"/>
      <c r="B1901" s="246"/>
      <c r="C1901" s="247"/>
      <c r="D1901" s="237" t="s">
        <v>272</v>
      </c>
      <c r="E1901" s="248" t="s">
        <v>19</v>
      </c>
      <c r="F1901" s="249" t="s">
        <v>1851</v>
      </c>
      <c r="G1901" s="247"/>
      <c r="H1901" s="250">
        <v>60</v>
      </c>
      <c r="I1901" s="251"/>
      <c r="J1901" s="247"/>
      <c r="K1901" s="247"/>
      <c r="L1901" s="252"/>
      <c r="M1901" s="253"/>
      <c r="N1901" s="254"/>
      <c r="O1901" s="254"/>
      <c r="P1901" s="254"/>
      <c r="Q1901" s="254"/>
      <c r="R1901" s="254"/>
      <c r="S1901" s="254"/>
      <c r="T1901" s="255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T1901" s="256" t="s">
        <v>272</v>
      </c>
      <c r="AU1901" s="256" t="s">
        <v>84</v>
      </c>
      <c r="AV1901" s="14" t="s">
        <v>84</v>
      </c>
      <c r="AW1901" s="14" t="s">
        <v>34</v>
      </c>
      <c r="AX1901" s="14" t="s">
        <v>75</v>
      </c>
      <c r="AY1901" s="256" t="s">
        <v>262</v>
      </c>
    </row>
    <row r="1902" s="15" customFormat="1">
      <c r="A1902" s="15"/>
      <c r="B1902" s="257"/>
      <c r="C1902" s="258"/>
      <c r="D1902" s="237" t="s">
        <v>272</v>
      </c>
      <c r="E1902" s="259" t="s">
        <v>19</v>
      </c>
      <c r="F1902" s="260" t="s">
        <v>278</v>
      </c>
      <c r="G1902" s="258"/>
      <c r="H1902" s="261">
        <v>175.94999999999999</v>
      </c>
      <c r="I1902" s="262"/>
      <c r="J1902" s="258"/>
      <c r="K1902" s="258"/>
      <c r="L1902" s="263"/>
      <c r="M1902" s="264"/>
      <c r="N1902" s="265"/>
      <c r="O1902" s="265"/>
      <c r="P1902" s="265"/>
      <c r="Q1902" s="265"/>
      <c r="R1902" s="265"/>
      <c r="S1902" s="265"/>
      <c r="T1902" s="266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T1902" s="267" t="s">
        <v>272</v>
      </c>
      <c r="AU1902" s="267" t="s">
        <v>84</v>
      </c>
      <c r="AV1902" s="15" t="s">
        <v>268</v>
      </c>
      <c r="AW1902" s="15" t="s">
        <v>34</v>
      </c>
      <c r="AX1902" s="15" t="s">
        <v>82</v>
      </c>
      <c r="AY1902" s="267" t="s">
        <v>262</v>
      </c>
    </row>
    <row r="1903" s="2" customFormat="1" ht="21.75" customHeight="1">
      <c r="A1903" s="40"/>
      <c r="B1903" s="41"/>
      <c r="C1903" s="217" t="s">
        <v>1858</v>
      </c>
      <c r="D1903" s="217" t="s">
        <v>264</v>
      </c>
      <c r="E1903" s="218" t="s">
        <v>1859</v>
      </c>
      <c r="F1903" s="219" t="s">
        <v>1860</v>
      </c>
      <c r="G1903" s="220" t="s">
        <v>116</v>
      </c>
      <c r="H1903" s="221">
        <v>65.359999999999999</v>
      </c>
      <c r="I1903" s="222"/>
      <c r="J1903" s="223">
        <f>ROUND(I1903*H1903,2)</f>
        <v>0</v>
      </c>
      <c r="K1903" s="219" t="s">
        <v>267</v>
      </c>
      <c r="L1903" s="46"/>
      <c r="M1903" s="224" t="s">
        <v>19</v>
      </c>
      <c r="N1903" s="225" t="s">
        <v>46</v>
      </c>
      <c r="O1903" s="86"/>
      <c r="P1903" s="226">
        <f>O1903*H1903</f>
        <v>0</v>
      </c>
      <c r="Q1903" s="226">
        <v>6.9999999999999994E-05</v>
      </c>
      <c r="R1903" s="226">
        <f>Q1903*H1903</f>
        <v>0.0045751999999999998</v>
      </c>
      <c r="S1903" s="226">
        <v>0</v>
      </c>
      <c r="T1903" s="227">
        <f>S1903*H1903</f>
        <v>0</v>
      </c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R1903" s="228" t="s">
        <v>367</v>
      </c>
      <c r="AT1903" s="228" t="s">
        <v>264</v>
      </c>
      <c r="AU1903" s="228" t="s">
        <v>84</v>
      </c>
      <c r="AY1903" s="19" t="s">
        <v>262</v>
      </c>
      <c r="BE1903" s="229">
        <f>IF(N1903="základní",J1903,0)</f>
        <v>0</v>
      </c>
      <c r="BF1903" s="229">
        <f>IF(N1903="snížená",J1903,0)</f>
        <v>0</v>
      </c>
      <c r="BG1903" s="229">
        <f>IF(N1903="zákl. přenesená",J1903,0)</f>
        <v>0</v>
      </c>
      <c r="BH1903" s="229">
        <f>IF(N1903="sníž. přenesená",J1903,0)</f>
        <v>0</v>
      </c>
      <c r="BI1903" s="229">
        <f>IF(N1903="nulová",J1903,0)</f>
        <v>0</v>
      </c>
      <c r="BJ1903" s="19" t="s">
        <v>82</v>
      </c>
      <c r="BK1903" s="229">
        <f>ROUND(I1903*H1903,2)</f>
        <v>0</v>
      </c>
      <c r="BL1903" s="19" t="s">
        <v>367</v>
      </c>
      <c r="BM1903" s="228" t="s">
        <v>1861</v>
      </c>
    </row>
    <row r="1904" s="2" customFormat="1">
      <c r="A1904" s="40"/>
      <c r="B1904" s="41"/>
      <c r="C1904" s="42"/>
      <c r="D1904" s="230" t="s">
        <v>270</v>
      </c>
      <c r="E1904" s="42"/>
      <c r="F1904" s="231" t="s">
        <v>1862</v>
      </c>
      <c r="G1904" s="42"/>
      <c r="H1904" s="42"/>
      <c r="I1904" s="232"/>
      <c r="J1904" s="42"/>
      <c r="K1904" s="42"/>
      <c r="L1904" s="46"/>
      <c r="M1904" s="233"/>
      <c r="N1904" s="234"/>
      <c r="O1904" s="86"/>
      <c r="P1904" s="86"/>
      <c r="Q1904" s="86"/>
      <c r="R1904" s="86"/>
      <c r="S1904" s="86"/>
      <c r="T1904" s="87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T1904" s="19" t="s">
        <v>270</v>
      </c>
      <c r="AU1904" s="19" t="s">
        <v>84</v>
      </c>
    </row>
    <row r="1905" s="13" customFormat="1">
      <c r="A1905" s="13"/>
      <c r="B1905" s="235"/>
      <c r="C1905" s="236"/>
      <c r="D1905" s="237" t="s">
        <v>272</v>
      </c>
      <c r="E1905" s="238" t="s">
        <v>19</v>
      </c>
      <c r="F1905" s="239" t="s">
        <v>273</v>
      </c>
      <c r="G1905" s="236"/>
      <c r="H1905" s="238" t="s">
        <v>19</v>
      </c>
      <c r="I1905" s="240"/>
      <c r="J1905" s="236"/>
      <c r="K1905" s="236"/>
      <c r="L1905" s="241"/>
      <c r="M1905" s="242"/>
      <c r="N1905" s="243"/>
      <c r="O1905" s="243"/>
      <c r="P1905" s="243"/>
      <c r="Q1905" s="243"/>
      <c r="R1905" s="243"/>
      <c r="S1905" s="243"/>
      <c r="T1905" s="244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T1905" s="245" t="s">
        <v>272</v>
      </c>
      <c r="AU1905" s="245" t="s">
        <v>84</v>
      </c>
      <c r="AV1905" s="13" t="s">
        <v>82</v>
      </c>
      <c r="AW1905" s="13" t="s">
        <v>34</v>
      </c>
      <c r="AX1905" s="13" t="s">
        <v>75</v>
      </c>
      <c r="AY1905" s="245" t="s">
        <v>262</v>
      </c>
    </row>
    <row r="1906" s="13" customFormat="1">
      <c r="A1906" s="13"/>
      <c r="B1906" s="235"/>
      <c r="C1906" s="236"/>
      <c r="D1906" s="237" t="s">
        <v>272</v>
      </c>
      <c r="E1906" s="238" t="s">
        <v>19</v>
      </c>
      <c r="F1906" s="239" t="s">
        <v>761</v>
      </c>
      <c r="G1906" s="236"/>
      <c r="H1906" s="238" t="s">
        <v>19</v>
      </c>
      <c r="I1906" s="240"/>
      <c r="J1906" s="236"/>
      <c r="K1906" s="236"/>
      <c r="L1906" s="241"/>
      <c r="M1906" s="242"/>
      <c r="N1906" s="243"/>
      <c r="O1906" s="243"/>
      <c r="P1906" s="243"/>
      <c r="Q1906" s="243"/>
      <c r="R1906" s="243"/>
      <c r="S1906" s="243"/>
      <c r="T1906" s="244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T1906" s="245" t="s">
        <v>272</v>
      </c>
      <c r="AU1906" s="245" t="s">
        <v>84</v>
      </c>
      <c r="AV1906" s="13" t="s">
        <v>82</v>
      </c>
      <c r="AW1906" s="13" t="s">
        <v>34</v>
      </c>
      <c r="AX1906" s="13" t="s">
        <v>75</v>
      </c>
      <c r="AY1906" s="245" t="s">
        <v>262</v>
      </c>
    </row>
    <row r="1907" s="13" customFormat="1">
      <c r="A1907" s="13"/>
      <c r="B1907" s="235"/>
      <c r="C1907" s="236"/>
      <c r="D1907" s="237" t="s">
        <v>272</v>
      </c>
      <c r="E1907" s="238" t="s">
        <v>19</v>
      </c>
      <c r="F1907" s="239" t="s">
        <v>1521</v>
      </c>
      <c r="G1907" s="236"/>
      <c r="H1907" s="238" t="s">
        <v>19</v>
      </c>
      <c r="I1907" s="240"/>
      <c r="J1907" s="236"/>
      <c r="K1907" s="236"/>
      <c r="L1907" s="241"/>
      <c r="M1907" s="242"/>
      <c r="N1907" s="243"/>
      <c r="O1907" s="243"/>
      <c r="P1907" s="243"/>
      <c r="Q1907" s="243"/>
      <c r="R1907" s="243"/>
      <c r="S1907" s="243"/>
      <c r="T1907" s="244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T1907" s="245" t="s">
        <v>272</v>
      </c>
      <c r="AU1907" s="245" t="s">
        <v>84</v>
      </c>
      <c r="AV1907" s="13" t="s">
        <v>82</v>
      </c>
      <c r="AW1907" s="13" t="s">
        <v>34</v>
      </c>
      <c r="AX1907" s="13" t="s">
        <v>75</v>
      </c>
      <c r="AY1907" s="245" t="s">
        <v>262</v>
      </c>
    </row>
    <row r="1908" s="14" customFormat="1">
      <c r="A1908" s="14"/>
      <c r="B1908" s="246"/>
      <c r="C1908" s="247"/>
      <c r="D1908" s="237" t="s">
        <v>272</v>
      </c>
      <c r="E1908" s="248" t="s">
        <v>19</v>
      </c>
      <c r="F1908" s="249" t="s">
        <v>1863</v>
      </c>
      <c r="G1908" s="247"/>
      <c r="H1908" s="250">
        <v>7.3499999999999996</v>
      </c>
      <c r="I1908" s="251"/>
      <c r="J1908" s="247"/>
      <c r="K1908" s="247"/>
      <c r="L1908" s="252"/>
      <c r="M1908" s="253"/>
      <c r="N1908" s="254"/>
      <c r="O1908" s="254"/>
      <c r="P1908" s="254"/>
      <c r="Q1908" s="254"/>
      <c r="R1908" s="254"/>
      <c r="S1908" s="254"/>
      <c r="T1908" s="255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T1908" s="256" t="s">
        <v>272</v>
      </c>
      <c r="AU1908" s="256" t="s">
        <v>84</v>
      </c>
      <c r="AV1908" s="14" t="s">
        <v>84</v>
      </c>
      <c r="AW1908" s="14" t="s">
        <v>34</v>
      </c>
      <c r="AX1908" s="14" t="s">
        <v>75</v>
      </c>
      <c r="AY1908" s="256" t="s">
        <v>262</v>
      </c>
    </row>
    <row r="1909" s="14" customFormat="1">
      <c r="A1909" s="14"/>
      <c r="B1909" s="246"/>
      <c r="C1909" s="247"/>
      <c r="D1909" s="237" t="s">
        <v>272</v>
      </c>
      <c r="E1909" s="248" t="s">
        <v>19</v>
      </c>
      <c r="F1909" s="249" t="s">
        <v>1864</v>
      </c>
      <c r="G1909" s="247"/>
      <c r="H1909" s="250">
        <v>3.2000000000000002</v>
      </c>
      <c r="I1909" s="251"/>
      <c r="J1909" s="247"/>
      <c r="K1909" s="247"/>
      <c r="L1909" s="252"/>
      <c r="M1909" s="253"/>
      <c r="N1909" s="254"/>
      <c r="O1909" s="254"/>
      <c r="P1909" s="254"/>
      <c r="Q1909" s="254"/>
      <c r="R1909" s="254"/>
      <c r="S1909" s="254"/>
      <c r="T1909" s="255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T1909" s="256" t="s">
        <v>272</v>
      </c>
      <c r="AU1909" s="256" t="s">
        <v>84</v>
      </c>
      <c r="AV1909" s="14" t="s">
        <v>84</v>
      </c>
      <c r="AW1909" s="14" t="s">
        <v>34</v>
      </c>
      <c r="AX1909" s="14" t="s">
        <v>75</v>
      </c>
      <c r="AY1909" s="256" t="s">
        <v>262</v>
      </c>
    </row>
    <row r="1910" s="14" customFormat="1">
      <c r="A1910" s="14"/>
      <c r="B1910" s="246"/>
      <c r="C1910" s="247"/>
      <c r="D1910" s="237" t="s">
        <v>272</v>
      </c>
      <c r="E1910" s="248" t="s">
        <v>19</v>
      </c>
      <c r="F1910" s="249" t="s">
        <v>1865</v>
      </c>
      <c r="G1910" s="247"/>
      <c r="H1910" s="250">
        <v>18.800000000000001</v>
      </c>
      <c r="I1910" s="251"/>
      <c r="J1910" s="247"/>
      <c r="K1910" s="247"/>
      <c r="L1910" s="252"/>
      <c r="M1910" s="253"/>
      <c r="N1910" s="254"/>
      <c r="O1910" s="254"/>
      <c r="P1910" s="254"/>
      <c r="Q1910" s="254"/>
      <c r="R1910" s="254"/>
      <c r="S1910" s="254"/>
      <c r="T1910" s="255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T1910" s="256" t="s">
        <v>272</v>
      </c>
      <c r="AU1910" s="256" t="s">
        <v>84</v>
      </c>
      <c r="AV1910" s="14" t="s">
        <v>84</v>
      </c>
      <c r="AW1910" s="14" t="s">
        <v>34</v>
      </c>
      <c r="AX1910" s="14" t="s">
        <v>75</v>
      </c>
      <c r="AY1910" s="256" t="s">
        <v>262</v>
      </c>
    </row>
    <row r="1911" s="14" customFormat="1">
      <c r="A1911" s="14"/>
      <c r="B1911" s="246"/>
      <c r="C1911" s="247"/>
      <c r="D1911" s="237" t="s">
        <v>272</v>
      </c>
      <c r="E1911" s="248" t="s">
        <v>19</v>
      </c>
      <c r="F1911" s="249" t="s">
        <v>1866</v>
      </c>
      <c r="G1911" s="247"/>
      <c r="H1911" s="250">
        <v>4.5999999999999996</v>
      </c>
      <c r="I1911" s="251"/>
      <c r="J1911" s="247"/>
      <c r="K1911" s="247"/>
      <c r="L1911" s="252"/>
      <c r="M1911" s="253"/>
      <c r="N1911" s="254"/>
      <c r="O1911" s="254"/>
      <c r="P1911" s="254"/>
      <c r="Q1911" s="254"/>
      <c r="R1911" s="254"/>
      <c r="S1911" s="254"/>
      <c r="T1911" s="255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T1911" s="256" t="s">
        <v>272</v>
      </c>
      <c r="AU1911" s="256" t="s">
        <v>84</v>
      </c>
      <c r="AV1911" s="14" t="s">
        <v>84</v>
      </c>
      <c r="AW1911" s="14" t="s">
        <v>34</v>
      </c>
      <c r="AX1911" s="14" t="s">
        <v>75</v>
      </c>
      <c r="AY1911" s="256" t="s">
        <v>262</v>
      </c>
    </row>
    <row r="1912" s="16" customFormat="1">
      <c r="A1912" s="16"/>
      <c r="B1912" s="278"/>
      <c r="C1912" s="279"/>
      <c r="D1912" s="237" t="s">
        <v>272</v>
      </c>
      <c r="E1912" s="280" t="s">
        <v>214</v>
      </c>
      <c r="F1912" s="281" t="s">
        <v>419</v>
      </c>
      <c r="G1912" s="279"/>
      <c r="H1912" s="282">
        <v>33.950000000000003</v>
      </c>
      <c r="I1912" s="283"/>
      <c r="J1912" s="279"/>
      <c r="K1912" s="279"/>
      <c r="L1912" s="284"/>
      <c r="M1912" s="285"/>
      <c r="N1912" s="286"/>
      <c r="O1912" s="286"/>
      <c r="P1912" s="286"/>
      <c r="Q1912" s="286"/>
      <c r="R1912" s="286"/>
      <c r="S1912" s="286"/>
      <c r="T1912" s="287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T1912" s="288" t="s">
        <v>272</v>
      </c>
      <c r="AU1912" s="288" t="s">
        <v>84</v>
      </c>
      <c r="AV1912" s="16" t="s">
        <v>95</v>
      </c>
      <c r="AW1912" s="16" t="s">
        <v>34</v>
      </c>
      <c r="AX1912" s="16" t="s">
        <v>75</v>
      </c>
      <c r="AY1912" s="288" t="s">
        <v>262</v>
      </c>
    </row>
    <row r="1913" s="13" customFormat="1">
      <c r="A1913" s="13"/>
      <c r="B1913" s="235"/>
      <c r="C1913" s="236"/>
      <c r="D1913" s="237" t="s">
        <v>272</v>
      </c>
      <c r="E1913" s="238" t="s">
        <v>19</v>
      </c>
      <c r="F1913" s="239" t="s">
        <v>1867</v>
      </c>
      <c r="G1913" s="236"/>
      <c r="H1913" s="238" t="s">
        <v>19</v>
      </c>
      <c r="I1913" s="240"/>
      <c r="J1913" s="236"/>
      <c r="K1913" s="236"/>
      <c r="L1913" s="241"/>
      <c r="M1913" s="242"/>
      <c r="N1913" s="243"/>
      <c r="O1913" s="243"/>
      <c r="P1913" s="243"/>
      <c r="Q1913" s="243"/>
      <c r="R1913" s="243"/>
      <c r="S1913" s="243"/>
      <c r="T1913" s="244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T1913" s="245" t="s">
        <v>272</v>
      </c>
      <c r="AU1913" s="245" t="s">
        <v>84</v>
      </c>
      <c r="AV1913" s="13" t="s">
        <v>82</v>
      </c>
      <c r="AW1913" s="13" t="s">
        <v>34</v>
      </c>
      <c r="AX1913" s="13" t="s">
        <v>75</v>
      </c>
      <c r="AY1913" s="245" t="s">
        <v>262</v>
      </c>
    </row>
    <row r="1914" s="14" customFormat="1">
      <c r="A1914" s="14"/>
      <c r="B1914" s="246"/>
      <c r="C1914" s="247"/>
      <c r="D1914" s="237" t="s">
        <v>272</v>
      </c>
      <c r="E1914" s="248" t="s">
        <v>19</v>
      </c>
      <c r="F1914" s="249" t="s">
        <v>1868</v>
      </c>
      <c r="G1914" s="247"/>
      <c r="H1914" s="250">
        <v>19.800000000000001</v>
      </c>
      <c r="I1914" s="251"/>
      <c r="J1914" s="247"/>
      <c r="K1914" s="247"/>
      <c r="L1914" s="252"/>
      <c r="M1914" s="253"/>
      <c r="N1914" s="254"/>
      <c r="O1914" s="254"/>
      <c r="P1914" s="254"/>
      <c r="Q1914" s="254"/>
      <c r="R1914" s="254"/>
      <c r="S1914" s="254"/>
      <c r="T1914" s="255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T1914" s="256" t="s">
        <v>272</v>
      </c>
      <c r="AU1914" s="256" t="s">
        <v>84</v>
      </c>
      <c r="AV1914" s="14" t="s">
        <v>84</v>
      </c>
      <c r="AW1914" s="14" t="s">
        <v>34</v>
      </c>
      <c r="AX1914" s="14" t="s">
        <v>75</v>
      </c>
      <c r="AY1914" s="256" t="s">
        <v>262</v>
      </c>
    </row>
    <row r="1915" s="14" customFormat="1">
      <c r="A1915" s="14"/>
      <c r="B1915" s="246"/>
      <c r="C1915" s="247"/>
      <c r="D1915" s="237" t="s">
        <v>272</v>
      </c>
      <c r="E1915" s="248" t="s">
        <v>19</v>
      </c>
      <c r="F1915" s="249" t="s">
        <v>1869</v>
      </c>
      <c r="G1915" s="247"/>
      <c r="H1915" s="250">
        <v>11.609999999999999</v>
      </c>
      <c r="I1915" s="251"/>
      <c r="J1915" s="247"/>
      <c r="K1915" s="247"/>
      <c r="L1915" s="252"/>
      <c r="M1915" s="253"/>
      <c r="N1915" s="254"/>
      <c r="O1915" s="254"/>
      <c r="P1915" s="254"/>
      <c r="Q1915" s="254"/>
      <c r="R1915" s="254"/>
      <c r="S1915" s="254"/>
      <c r="T1915" s="255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T1915" s="256" t="s">
        <v>272</v>
      </c>
      <c r="AU1915" s="256" t="s">
        <v>84</v>
      </c>
      <c r="AV1915" s="14" t="s">
        <v>84</v>
      </c>
      <c r="AW1915" s="14" t="s">
        <v>34</v>
      </c>
      <c r="AX1915" s="14" t="s">
        <v>75</v>
      </c>
      <c r="AY1915" s="256" t="s">
        <v>262</v>
      </c>
    </row>
    <row r="1916" s="16" customFormat="1">
      <c r="A1916" s="16"/>
      <c r="B1916" s="278"/>
      <c r="C1916" s="279"/>
      <c r="D1916" s="237" t="s">
        <v>272</v>
      </c>
      <c r="E1916" s="280" t="s">
        <v>165</v>
      </c>
      <c r="F1916" s="281" t="s">
        <v>419</v>
      </c>
      <c r="G1916" s="279"/>
      <c r="H1916" s="282">
        <v>31.41</v>
      </c>
      <c r="I1916" s="283"/>
      <c r="J1916" s="279"/>
      <c r="K1916" s="279"/>
      <c r="L1916" s="284"/>
      <c r="M1916" s="285"/>
      <c r="N1916" s="286"/>
      <c r="O1916" s="286"/>
      <c r="P1916" s="286"/>
      <c r="Q1916" s="286"/>
      <c r="R1916" s="286"/>
      <c r="S1916" s="286"/>
      <c r="T1916" s="287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T1916" s="288" t="s">
        <v>272</v>
      </c>
      <c r="AU1916" s="288" t="s">
        <v>84</v>
      </c>
      <c r="AV1916" s="16" t="s">
        <v>95</v>
      </c>
      <c r="AW1916" s="16" t="s">
        <v>34</v>
      </c>
      <c r="AX1916" s="16" t="s">
        <v>75</v>
      </c>
      <c r="AY1916" s="288" t="s">
        <v>262</v>
      </c>
    </row>
    <row r="1917" s="15" customFormat="1">
      <c r="A1917" s="15"/>
      <c r="B1917" s="257"/>
      <c r="C1917" s="258"/>
      <c r="D1917" s="237" t="s">
        <v>272</v>
      </c>
      <c r="E1917" s="259" t="s">
        <v>19</v>
      </c>
      <c r="F1917" s="260" t="s">
        <v>278</v>
      </c>
      <c r="G1917" s="258"/>
      <c r="H1917" s="261">
        <v>65.359999999999999</v>
      </c>
      <c r="I1917" s="262"/>
      <c r="J1917" s="258"/>
      <c r="K1917" s="258"/>
      <c r="L1917" s="263"/>
      <c r="M1917" s="264"/>
      <c r="N1917" s="265"/>
      <c r="O1917" s="265"/>
      <c r="P1917" s="265"/>
      <c r="Q1917" s="265"/>
      <c r="R1917" s="265"/>
      <c r="S1917" s="265"/>
      <c r="T1917" s="266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5"/>
      <c r="AE1917" s="15"/>
      <c r="AT1917" s="267" t="s">
        <v>272</v>
      </c>
      <c r="AU1917" s="267" t="s">
        <v>84</v>
      </c>
      <c r="AV1917" s="15" t="s">
        <v>268</v>
      </c>
      <c r="AW1917" s="15" t="s">
        <v>34</v>
      </c>
      <c r="AX1917" s="15" t="s">
        <v>82</v>
      </c>
      <c r="AY1917" s="267" t="s">
        <v>262</v>
      </c>
    </row>
    <row r="1918" s="2" customFormat="1" ht="16.5" customHeight="1">
      <c r="A1918" s="40"/>
      <c r="B1918" s="41"/>
      <c r="C1918" s="217" t="s">
        <v>1870</v>
      </c>
      <c r="D1918" s="217" t="s">
        <v>264</v>
      </c>
      <c r="E1918" s="218" t="s">
        <v>1871</v>
      </c>
      <c r="F1918" s="219" t="s">
        <v>1872</v>
      </c>
      <c r="G1918" s="220" t="s">
        <v>116</v>
      </c>
      <c r="H1918" s="221">
        <v>65.359999999999999</v>
      </c>
      <c r="I1918" s="222"/>
      <c r="J1918" s="223">
        <f>ROUND(I1918*H1918,2)</f>
        <v>0</v>
      </c>
      <c r="K1918" s="219" t="s">
        <v>267</v>
      </c>
      <c r="L1918" s="46"/>
      <c r="M1918" s="224" t="s">
        <v>19</v>
      </c>
      <c r="N1918" s="225" t="s">
        <v>46</v>
      </c>
      <c r="O1918" s="86"/>
      <c r="P1918" s="226">
        <f>O1918*H1918</f>
        <v>0</v>
      </c>
      <c r="Q1918" s="226">
        <v>0</v>
      </c>
      <c r="R1918" s="226">
        <f>Q1918*H1918</f>
        <v>0</v>
      </c>
      <c r="S1918" s="226">
        <v>0</v>
      </c>
      <c r="T1918" s="227">
        <f>S1918*H1918</f>
        <v>0</v>
      </c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R1918" s="228" t="s">
        <v>367</v>
      </c>
      <c r="AT1918" s="228" t="s">
        <v>264</v>
      </c>
      <c r="AU1918" s="228" t="s">
        <v>84</v>
      </c>
      <c r="AY1918" s="19" t="s">
        <v>262</v>
      </c>
      <c r="BE1918" s="229">
        <f>IF(N1918="základní",J1918,0)</f>
        <v>0</v>
      </c>
      <c r="BF1918" s="229">
        <f>IF(N1918="snížená",J1918,0)</f>
        <v>0</v>
      </c>
      <c r="BG1918" s="229">
        <f>IF(N1918="zákl. přenesená",J1918,0)</f>
        <v>0</v>
      </c>
      <c r="BH1918" s="229">
        <f>IF(N1918="sníž. přenesená",J1918,0)</f>
        <v>0</v>
      </c>
      <c r="BI1918" s="229">
        <f>IF(N1918="nulová",J1918,0)</f>
        <v>0</v>
      </c>
      <c r="BJ1918" s="19" t="s">
        <v>82</v>
      </c>
      <c r="BK1918" s="229">
        <f>ROUND(I1918*H1918,2)</f>
        <v>0</v>
      </c>
      <c r="BL1918" s="19" t="s">
        <v>367</v>
      </c>
      <c r="BM1918" s="228" t="s">
        <v>1873</v>
      </c>
    </row>
    <row r="1919" s="2" customFormat="1">
      <c r="A1919" s="40"/>
      <c r="B1919" s="41"/>
      <c r="C1919" s="42"/>
      <c r="D1919" s="230" t="s">
        <v>270</v>
      </c>
      <c r="E1919" s="42"/>
      <c r="F1919" s="231" t="s">
        <v>1874</v>
      </c>
      <c r="G1919" s="42"/>
      <c r="H1919" s="42"/>
      <c r="I1919" s="232"/>
      <c r="J1919" s="42"/>
      <c r="K1919" s="42"/>
      <c r="L1919" s="46"/>
      <c r="M1919" s="233"/>
      <c r="N1919" s="234"/>
      <c r="O1919" s="86"/>
      <c r="P1919" s="86"/>
      <c r="Q1919" s="86"/>
      <c r="R1919" s="86"/>
      <c r="S1919" s="86"/>
      <c r="T1919" s="87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T1919" s="19" t="s">
        <v>270</v>
      </c>
      <c r="AU1919" s="19" t="s">
        <v>84</v>
      </c>
    </row>
    <row r="1920" s="14" customFormat="1">
      <c r="A1920" s="14"/>
      <c r="B1920" s="246"/>
      <c r="C1920" s="247"/>
      <c r="D1920" s="237" t="s">
        <v>272</v>
      </c>
      <c r="E1920" s="248" t="s">
        <v>19</v>
      </c>
      <c r="F1920" s="249" t="s">
        <v>214</v>
      </c>
      <c r="G1920" s="247"/>
      <c r="H1920" s="250">
        <v>33.950000000000003</v>
      </c>
      <c r="I1920" s="251"/>
      <c r="J1920" s="247"/>
      <c r="K1920" s="247"/>
      <c r="L1920" s="252"/>
      <c r="M1920" s="253"/>
      <c r="N1920" s="254"/>
      <c r="O1920" s="254"/>
      <c r="P1920" s="254"/>
      <c r="Q1920" s="254"/>
      <c r="R1920" s="254"/>
      <c r="S1920" s="254"/>
      <c r="T1920" s="255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T1920" s="256" t="s">
        <v>272</v>
      </c>
      <c r="AU1920" s="256" t="s">
        <v>84</v>
      </c>
      <c r="AV1920" s="14" t="s">
        <v>84</v>
      </c>
      <c r="AW1920" s="14" t="s">
        <v>34</v>
      </c>
      <c r="AX1920" s="14" t="s">
        <v>75</v>
      </c>
      <c r="AY1920" s="256" t="s">
        <v>262</v>
      </c>
    </row>
    <row r="1921" s="14" customFormat="1">
      <c r="A1921" s="14"/>
      <c r="B1921" s="246"/>
      <c r="C1921" s="247"/>
      <c r="D1921" s="237" t="s">
        <v>272</v>
      </c>
      <c r="E1921" s="248" t="s">
        <v>19</v>
      </c>
      <c r="F1921" s="249" t="s">
        <v>165</v>
      </c>
      <c r="G1921" s="247"/>
      <c r="H1921" s="250">
        <v>31.41</v>
      </c>
      <c r="I1921" s="251"/>
      <c r="J1921" s="247"/>
      <c r="K1921" s="247"/>
      <c r="L1921" s="252"/>
      <c r="M1921" s="253"/>
      <c r="N1921" s="254"/>
      <c r="O1921" s="254"/>
      <c r="P1921" s="254"/>
      <c r="Q1921" s="254"/>
      <c r="R1921" s="254"/>
      <c r="S1921" s="254"/>
      <c r="T1921" s="255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T1921" s="256" t="s">
        <v>272</v>
      </c>
      <c r="AU1921" s="256" t="s">
        <v>84</v>
      </c>
      <c r="AV1921" s="14" t="s">
        <v>84</v>
      </c>
      <c r="AW1921" s="14" t="s">
        <v>34</v>
      </c>
      <c r="AX1921" s="14" t="s">
        <v>75</v>
      </c>
      <c r="AY1921" s="256" t="s">
        <v>262</v>
      </c>
    </row>
    <row r="1922" s="15" customFormat="1">
      <c r="A1922" s="15"/>
      <c r="B1922" s="257"/>
      <c r="C1922" s="258"/>
      <c r="D1922" s="237" t="s">
        <v>272</v>
      </c>
      <c r="E1922" s="259" t="s">
        <v>19</v>
      </c>
      <c r="F1922" s="260" t="s">
        <v>278</v>
      </c>
      <c r="G1922" s="258"/>
      <c r="H1922" s="261">
        <v>65.359999999999999</v>
      </c>
      <c r="I1922" s="262"/>
      <c r="J1922" s="258"/>
      <c r="K1922" s="258"/>
      <c r="L1922" s="263"/>
      <c r="M1922" s="264"/>
      <c r="N1922" s="265"/>
      <c r="O1922" s="265"/>
      <c r="P1922" s="265"/>
      <c r="Q1922" s="265"/>
      <c r="R1922" s="265"/>
      <c r="S1922" s="265"/>
      <c r="T1922" s="266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T1922" s="267" t="s">
        <v>272</v>
      </c>
      <c r="AU1922" s="267" t="s">
        <v>84</v>
      </c>
      <c r="AV1922" s="15" t="s">
        <v>268</v>
      </c>
      <c r="AW1922" s="15" t="s">
        <v>34</v>
      </c>
      <c r="AX1922" s="15" t="s">
        <v>82</v>
      </c>
      <c r="AY1922" s="267" t="s">
        <v>262</v>
      </c>
    </row>
    <row r="1923" s="2" customFormat="1" ht="16.5" customHeight="1">
      <c r="A1923" s="40"/>
      <c r="B1923" s="41"/>
      <c r="C1923" s="217" t="s">
        <v>1875</v>
      </c>
      <c r="D1923" s="217" t="s">
        <v>264</v>
      </c>
      <c r="E1923" s="218" t="s">
        <v>1876</v>
      </c>
      <c r="F1923" s="219" t="s">
        <v>1877</v>
      </c>
      <c r="G1923" s="220" t="s">
        <v>116</v>
      </c>
      <c r="H1923" s="221">
        <v>65.359999999999999</v>
      </c>
      <c r="I1923" s="222"/>
      <c r="J1923" s="223">
        <f>ROUND(I1923*H1923,2)</f>
        <v>0</v>
      </c>
      <c r="K1923" s="219" t="s">
        <v>267</v>
      </c>
      <c r="L1923" s="46"/>
      <c r="M1923" s="224" t="s">
        <v>19</v>
      </c>
      <c r="N1923" s="225" t="s">
        <v>46</v>
      </c>
      <c r="O1923" s="86"/>
      <c r="P1923" s="226">
        <f>O1923*H1923</f>
        <v>0</v>
      </c>
      <c r="Q1923" s="226">
        <v>0.00017000000000000001</v>
      </c>
      <c r="R1923" s="226">
        <f>Q1923*H1923</f>
        <v>0.0111112</v>
      </c>
      <c r="S1923" s="226">
        <v>0</v>
      </c>
      <c r="T1923" s="227">
        <f>S1923*H1923</f>
        <v>0</v>
      </c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R1923" s="228" t="s">
        <v>367</v>
      </c>
      <c r="AT1923" s="228" t="s">
        <v>264</v>
      </c>
      <c r="AU1923" s="228" t="s">
        <v>84</v>
      </c>
      <c r="AY1923" s="19" t="s">
        <v>262</v>
      </c>
      <c r="BE1923" s="229">
        <f>IF(N1923="základní",J1923,0)</f>
        <v>0</v>
      </c>
      <c r="BF1923" s="229">
        <f>IF(N1923="snížená",J1923,0)</f>
        <v>0</v>
      </c>
      <c r="BG1923" s="229">
        <f>IF(N1923="zákl. přenesená",J1923,0)</f>
        <v>0</v>
      </c>
      <c r="BH1923" s="229">
        <f>IF(N1923="sníž. přenesená",J1923,0)</f>
        <v>0</v>
      </c>
      <c r="BI1923" s="229">
        <f>IF(N1923="nulová",J1923,0)</f>
        <v>0</v>
      </c>
      <c r="BJ1923" s="19" t="s">
        <v>82</v>
      </c>
      <c r="BK1923" s="229">
        <f>ROUND(I1923*H1923,2)</f>
        <v>0</v>
      </c>
      <c r="BL1923" s="19" t="s">
        <v>367</v>
      </c>
      <c r="BM1923" s="228" t="s">
        <v>1878</v>
      </c>
    </row>
    <row r="1924" s="2" customFormat="1">
      <c r="A1924" s="40"/>
      <c r="B1924" s="41"/>
      <c r="C1924" s="42"/>
      <c r="D1924" s="230" t="s">
        <v>270</v>
      </c>
      <c r="E1924" s="42"/>
      <c r="F1924" s="231" t="s">
        <v>1879</v>
      </c>
      <c r="G1924" s="42"/>
      <c r="H1924" s="42"/>
      <c r="I1924" s="232"/>
      <c r="J1924" s="42"/>
      <c r="K1924" s="42"/>
      <c r="L1924" s="46"/>
      <c r="M1924" s="233"/>
      <c r="N1924" s="234"/>
      <c r="O1924" s="86"/>
      <c r="P1924" s="86"/>
      <c r="Q1924" s="86"/>
      <c r="R1924" s="86"/>
      <c r="S1924" s="86"/>
      <c r="T1924" s="87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T1924" s="19" t="s">
        <v>270</v>
      </c>
      <c r="AU1924" s="19" t="s">
        <v>84</v>
      </c>
    </row>
    <row r="1925" s="14" customFormat="1">
      <c r="A1925" s="14"/>
      <c r="B1925" s="246"/>
      <c r="C1925" s="247"/>
      <c r="D1925" s="237" t="s">
        <v>272</v>
      </c>
      <c r="E1925" s="248" t="s">
        <v>19</v>
      </c>
      <c r="F1925" s="249" t="s">
        <v>214</v>
      </c>
      <c r="G1925" s="247"/>
      <c r="H1925" s="250">
        <v>33.950000000000003</v>
      </c>
      <c r="I1925" s="251"/>
      <c r="J1925" s="247"/>
      <c r="K1925" s="247"/>
      <c r="L1925" s="252"/>
      <c r="M1925" s="253"/>
      <c r="N1925" s="254"/>
      <c r="O1925" s="254"/>
      <c r="P1925" s="254"/>
      <c r="Q1925" s="254"/>
      <c r="R1925" s="254"/>
      <c r="S1925" s="254"/>
      <c r="T1925" s="255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T1925" s="256" t="s">
        <v>272</v>
      </c>
      <c r="AU1925" s="256" t="s">
        <v>84</v>
      </c>
      <c r="AV1925" s="14" t="s">
        <v>84</v>
      </c>
      <c r="AW1925" s="14" t="s">
        <v>34</v>
      </c>
      <c r="AX1925" s="14" t="s">
        <v>75</v>
      </c>
      <c r="AY1925" s="256" t="s">
        <v>262</v>
      </c>
    </row>
    <row r="1926" s="14" customFormat="1">
      <c r="A1926" s="14"/>
      <c r="B1926" s="246"/>
      <c r="C1926" s="247"/>
      <c r="D1926" s="237" t="s">
        <v>272</v>
      </c>
      <c r="E1926" s="248" t="s">
        <v>19</v>
      </c>
      <c r="F1926" s="249" t="s">
        <v>165</v>
      </c>
      <c r="G1926" s="247"/>
      <c r="H1926" s="250">
        <v>31.41</v>
      </c>
      <c r="I1926" s="251"/>
      <c r="J1926" s="247"/>
      <c r="K1926" s="247"/>
      <c r="L1926" s="252"/>
      <c r="M1926" s="253"/>
      <c r="N1926" s="254"/>
      <c r="O1926" s="254"/>
      <c r="P1926" s="254"/>
      <c r="Q1926" s="254"/>
      <c r="R1926" s="254"/>
      <c r="S1926" s="254"/>
      <c r="T1926" s="255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T1926" s="256" t="s">
        <v>272</v>
      </c>
      <c r="AU1926" s="256" t="s">
        <v>84</v>
      </c>
      <c r="AV1926" s="14" t="s">
        <v>84</v>
      </c>
      <c r="AW1926" s="14" t="s">
        <v>34</v>
      </c>
      <c r="AX1926" s="14" t="s">
        <v>75</v>
      </c>
      <c r="AY1926" s="256" t="s">
        <v>262</v>
      </c>
    </row>
    <row r="1927" s="15" customFormat="1">
      <c r="A1927" s="15"/>
      <c r="B1927" s="257"/>
      <c r="C1927" s="258"/>
      <c r="D1927" s="237" t="s">
        <v>272</v>
      </c>
      <c r="E1927" s="259" t="s">
        <v>19</v>
      </c>
      <c r="F1927" s="260" t="s">
        <v>278</v>
      </c>
      <c r="G1927" s="258"/>
      <c r="H1927" s="261">
        <v>65.359999999999999</v>
      </c>
      <c r="I1927" s="262"/>
      <c r="J1927" s="258"/>
      <c r="K1927" s="258"/>
      <c r="L1927" s="263"/>
      <c r="M1927" s="264"/>
      <c r="N1927" s="265"/>
      <c r="O1927" s="265"/>
      <c r="P1927" s="265"/>
      <c r="Q1927" s="265"/>
      <c r="R1927" s="265"/>
      <c r="S1927" s="265"/>
      <c r="T1927" s="266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T1927" s="267" t="s">
        <v>272</v>
      </c>
      <c r="AU1927" s="267" t="s">
        <v>84</v>
      </c>
      <c r="AV1927" s="15" t="s">
        <v>268</v>
      </c>
      <c r="AW1927" s="15" t="s">
        <v>34</v>
      </c>
      <c r="AX1927" s="15" t="s">
        <v>82</v>
      </c>
      <c r="AY1927" s="267" t="s">
        <v>262</v>
      </c>
    </row>
    <row r="1928" s="2" customFormat="1" ht="16.5" customHeight="1">
      <c r="A1928" s="40"/>
      <c r="B1928" s="41"/>
      <c r="C1928" s="217" t="s">
        <v>1880</v>
      </c>
      <c r="D1928" s="217" t="s">
        <v>264</v>
      </c>
      <c r="E1928" s="218" t="s">
        <v>1881</v>
      </c>
      <c r="F1928" s="219" t="s">
        <v>1882</v>
      </c>
      <c r="G1928" s="220" t="s">
        <v>116</v>
      </c>
      <c r="H1928" s="221">
        <v>65.359999999999999</v>
      </c>
      <c r="I1928" s="222"/>
      <c r="J1928" s="223">
        <f>ROUND(I1928*H1928,2)</f>
        <v>0</v>
      </c>
      <c r="K1928" s="219" t="s">
        <v>267</v>
      </c>
      <c r="L1928" s="46"/>
      <c r="M1928" s="224" t="s">
        <v>19</v>
      </c>
      <c r="N1928" s="225" t="s">
        <v>46</v>
      </c>
      <c r="O1928" s="86"/>
      <c r="P1928" s="226">
        <f>O1928*H1928</f>
        <v>0</v>
      </c>
      <c r="Q1928" s="226">
        <v>0.00012</v>
      </c>
      <c r="R1928" s="226">
        <f>Q1928*H1928</f>
        <v>0.0078431999999999998</v>
      </c>
      <c r="S1928" s="226">
        <v>0</v>
      </c>
      <c r="T1928" s="227">
        <f>S1928*H1928</f>
        <v>0</v>
      </c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R1928" s="228" t="s">
        <v>367</v>
      </c>
      <c r="AT1928" s="228" t="s">
        <v>264</v>
      </c>
      <c r="AU1928" s="228" t="s">
        <v>84</v>
      </c>
      <c r="AY1928" s="19" t="s">
        <v>262</v>
      </c>
      <c r="BE1928" s="229">
        <f>IF(N1928="základní",J1928,0)</f>
        <v>0</v>
      </c>
      <c r="BF1928" s="229">
        <f>IF(N1928="snížená",J1928,0)</f>
        <v>0</v>
      </c>
      <c r="BG1928" s="229">
        <f>IF(N1928="zákl. přenesená",J1928,0)</f>
        <v>0</v>
      </c>
      <c r="BH1928" s="229">
        <f>IF(N1928="sníž. přenesená",J1928,0)</f>
        <v>0</v>
      </c>
      <c r="BI1928" s="229">
        <f>IF(N1928="nulová",J1928,0)</f>
        <v>0</v>
      </c>
      <c r="BJ1928" s="19" t="s">
        <v>82</v>
      </c>
      <c r="BK1928" s="229">
        <f>ROUND(I1928*H1928,2)</f>
        <v>0</v>
      </c>
      <c r="BL1928" s="19" t="s">
        <v>367</v>
      </c>
      <c r="BM1928" s="228" t="s">
        <v>1883</v>
      </c>
    </row>
    <row r="1929" s="2" customFormat="1">
      <c r="A1929" s="40"/>
      <c r="B1929" s="41"/>
      <c r="C1929" s="42"/>
      <c r="D1929" s="230" t="s">
        <v>270</v>
      </c>
      <c r="E1929" s="42"/>
      <c r="F1929" s="231" t="s">
        <v>1884</v>
      </c>
      <c r="G1929" s="42"/>
      <c r="H1929" s="42"/>
      <c r="I1929" s="232"/>
      <c r="J1929" s="42"/>
      <c r="K1929" s="42"/>
      <c r="L1929" s="46"/>
      <c r="M1929" s="233"/>
      <c r="N1929" s="234"/>
      <c r="O1929" s="86"/>
      <c r="P1929" s="86"/>
      <c r="Q1929" s="86"/>
      <c r="R1929" s="86"/>
      <c r="S1929" s="86"/>
      <c r="T1929" s="87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T1929" s="19" t="s">
        <v>270</v>
      </c>
      <c r="AU1929" s="19" t="s">
        <v>84</v>
      </c>
    </row>
    <row r="1930" s="14" customFormat="1">
      <c r="A1930" s="14"/>
      <c r="B1930" s="246"/>
      <c r="C1930" s="247"/>
      <c r="D1930" s="237" t="s">
        <v>272</v>
      </c>
      <c r="E1930" s="248" t="s">
        <v>19</v>
      </c>
      <c r="F1930" s="249" t="s">
        <v>214</v>
      </c>
      <c r="G1930" s="247"/>
      <c r="H1930" s="250">
        <v>33.950000000000003</v>
      </c>
      <c r="I1930" s="251"/>
      <c r="J1930" s="247"/>
      <c r="K1930" s="247"/>
      <c r="L1930" s="252"/>
      <c r="M1930" s="253"/>
      <c r="N1930" s="254"/>
      <c r="O1930" s="254"/>
      <c r="P1930" s="254"/>
      <c r="Q1930" s="254"/>
      <c r="R1930" s="254"/>
      <c r="S1930" s="254"/>
      <c r="T1930" s="255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T1930" s="256" t="s">
        <v>272</v>
      </c>
      <c r="AU1930" s="256" t="s">
        <v>84</v>
      </c>
      <c r="AV1930" s="14" t="s">
        <v>84</v>
      </c>
      <c r="AW1930" s="14" t="s">
        <v>34</v>
      </c>
      <c r="AX1930" s="14" t="s">
        <v>75</v>
      </c>
      <c r="AY1930" s="256" t="s">
        <v>262</v>
      </c>
    </row>
    <row r="1931" s="14" customFormat="1">
      <c r="A1931" s="14"/>
      <c r="B1931" s="246"/>
      <c r="C1931" s="247"/>
      <c r="D1931" s="237" t="s">
        <v>272</v>
      </c>
      <c r="E1931" s="248" t="s">
        <v>19</v>
      </c>
      <c r="F1931" s="249" t="s">
        <v>165</v>
      </c>
      <c r="G1931" s="247"/>
      <c r="H1931" s="250">
        <v>31.41</v>
      </c>
      <c r="I1931" s="251"/>
      <c r="J1931" s="247"/>
      <c r="K1931" s="247"/>
      <c r="L1931" s="252"/>
      <c r="M1931" s="253"/>
      <c r="N1931" s="254"/>
      <c r="O1931" s="254"/>
      <c r="P1931" s="254"/>
      <c r="Q1931" s="254"/>
      <c r="R1931" s="254"/>
      <c r="S1931" s="254"/>
      <c r="T1931" s="255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T1931" s="256" t="s">
        <v>272</v>
      </c>
      <c r="AU1931" s="256" t="s">
        <v>84</v>
      </c>
      <c r="AV1931" s="14" t="s">
        <v>84</v>
      </c>
      <c r="AW1931" s="14" t="s">
        <v>34</v>
      </c>
      <c r="AX1931" s="14" t="s">
        <v>75</v>
      </c>
      <c r="AY1931" s="256" t="s">
        <v>262</v>
      </c>
    </row>
    <row r="1932" s="15" customFormat="1">
      <c r="A1932" s="15"/>
      <c r="B1932" s="257"/>
      <c r="C1932" s="258"/>
      <c r="D1932" s="237" t="s">
        <v>272</v>
      </c>
      <c r="E1932" s="259" t="s">
        <v>19</v>
      </c>
      <c r="F1932" s="260" t="s">
        <v>278</v>
      </c>
      <c r="G1932" s="258"/>
      <c r="H1932" s="261">
        <v>65.359999999999999</v>
      </c>
      <c r="I1932" s="262"/>
      <c r="J1932" s="258"/>
      <c r="K1932" s="258"/>
      <c r="L1932" s="263"/>
      <c r="M1932" s="264"/>
      <c r="N1932" s="265"/>
      <c r="O1932" s="265"/>
      <c r="P1932" s="265"/>
      <c r="Q1932" s="265"/>
      <c r="R1932" s="265"/>
      <c r="S1932" s="265"/>
      <c r="T1932" s="266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T1932" s="267" t="s">
        <v>272</v>
      </c>
      <c r="AU1932" s="267" t="s">
        <v>84</v>
      </c>
      <c r="AV1932" s="15" t="s">
        <v>268</v>
      </c>
      <c r="AW1932" s="15" t="s">
        <v>34</v>
      </c>
      <c r="AX1932" s="15" t="s">
        <v>82</v>
      </c>
      <c r="AY1932" s="267" t="s">
        <v>262</v>
      </c>
    </row>
    <row r="1933" s="2" customFormat="1" ht="16.5" customHeight="1">
      <c r="A1933" s="40"/>
      <c r="B1933" s="41"/>
      <c r="C1933" s="217" t="s">
        <v>1885</v>
      </c>
      <c r="D1933" s="217" t="s">
        <v>264</v>
      </c>
      <c r="E1933" s="218" t="s">
        <v>1886</v>
      </c>
      <c r="F1933" s="219" t="s">
        <v>1887</v>
      </c>
      <c r="G1933" s="220" t="s">
        <v>116</v>
      </c>
      <c r="H1933" s="221">
        <v>65.359999999999999</v>
      </c>
      <c r="I1933" s="222"/>
      <c r="J1933" s="223">
        <f>ROUND(I1933*H1933,2)</f>
        <v>0</v>
      </c>
      <c r="K1933" s="219" t="s">
        <v>267</v>
      </c>
      <c r="L1933" s="46"/>
      <c r="M1933" s="224" t="s">
        <v>19</v>
      </c>
      <c r="N1933" s="225" t="s">
        <v>46</v>
      </c>
      <c r="O1933" s="86"/>
      <c r="P1933" s="226">
        <f>O1933*H1933</f>
        <v>0</v>
      </c>
      <c r="Q1933" s="226">
        <v>0.00012</v>
      </c>
      <c r="R1933" s="226">
        <f>Q1933*H1933</f>
        <v>0.0078431999999999998</v>
      </c>
      <c r="S1933" s="226">
        <v>0</v>
      </c>
      <c r="T1933" s="227">
        <f>S1933*H1933</f>
        <v>0</v>
      </c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R1933" s="228" t="s">
        <v>367</v>
      </c>
      <c r="AT1933" s="228" t="s">
        <v>264</v>
      </c>
      <c r="AU1933" s="228" t="s">
        <v>84</v>
      </c>
      <c r="AY1933" s="19" t="s">
        <v>262</v>
      </c>
      <c r="BE1933" s="229">
        <f>IF(N1933="základní",J1933,0)</f>
        <v>0</v>
      </c>
      <c r="BF1933" s="229">
        <f>IF(N1933="snížená",J1933,0)</f>
        <v>0</v>
      </c>
      <c r="BG1933" s="229">
        <f>IF(N1933="zákl. přenesená",J1933,0)</f>
        <v>0</v>
      </c>
      <c r="BH1933" s="229">
        <f>IF(N1933="sníž. přenesená",J1933,0)</f>
        <v>0</v>
      </c>
      <c r="BI1933" s="229">
        <f>IF(N1933="nulová",J1933,0)</f>
        <v>0</v>
      </c>
      <c r="BJ1933" s="19" t="s">
        <v>82</v>
      </c>
      <c r="BK1933" s="229">
        <f>ROUND(I1933*H1933,2)</f>
        <v>0</v>
      </c>
      <c r="BL1933" s="19" t="s">
        <v>367</v>
      </c>
      <c r="BM1933" s="228" t="s">
        <v>1888</v>
      </c>
    </row>
    <row r="1934" s="2" customFormat="1">
      <c r="A1934" s="40"/>
      <c r="B1934" s="41"/>
      <c r="C1934" s="42"/>
      <c r="D1934" s="230" t="s">
        <v>270</v>
      </c>
      <c r="E1934" s="42"/>
      <c r="F1934" s="231" t="s">
        <v>1889</v>
      </c>
      <c r="G1934" s="42"/>
      <c r="H1934" s="42"/>
      <c r="I1934" s="232"/>
      <c r="J1934" s="42"/>
      <c r="K1934" s="42"/>
      <c r="L1934" s="46"/>
      <c r="M1934" s="233"/>
      <c r="N1934" s="234"/>
      <c r="O1934" s="86"/>
      <c r="P1934" s="86"/>
      <c r="Q1934" s="86"/>
      <c r="R1934" s="86"/>
      <c r="S1934" s="86"/>
      <c r="T1934" s="87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T1934" s="19" t="s">
        <v>270</v>
      </c>
      <c r="AU1934" s="19" t="s">
        <v>84</v>
      </c>
    </row>
    <row r="1935" s="14" customFormat="1">
      <c r="A1935" s="14"/>
      <c r="B1935" s="246"/>
      <c r="C1935" s="247"/>
      <c r="D1935" s="237" t="s">
        <v>272</v>
      </c>
      <c r="E1935" s="248" t="s">
        <v>19</v>
      </c>
      <c r="F1935" s="249" t="s">
        <v>214</v>
      </c>
      <c r="G1935" s="247"/>
      <c r="H1935" s="250">
        <v>33.950000000000003</v>
      </c>
      <c r="I1935" s="251"/>
      <c r="J1935" s="247"/>
      <c r="K1935" s="247"/>
      <c r="L1935" s="252"/>
      <c r="M1935" s="253"/>
      <c r="N1935" s="254"/>
      <c r="O1935" s="254"/>
      <c r="P1935" s="254"/>
      <c r="Q1935" s="254"/>
      <c r="R1935" s="254"/>
      <c r="S1935" s="254"/>
      <c r="T1935" s="255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T1935" s="256" t="s">
        <v>272</v>
      </c>
      <c r="AU1935" s="256" t="s">
        <v>84</v>
      </c>
      <c r="AV1935" s="14" t="s">
        <v>84</v>
      </c>
      <c r="AW1935" s="14" t="s">
        <v>34</v>
      </c>
      <c r="AX1935" s="14" t="s">
        <v>75</v>
      </c>
      <c r="AY1935" s="256" t="s">
        <v>262</v>
      </c>
    </row>
    <row r="1936" s="14" customFormat="1">
      <c r="A1936" s="14"/>
      <c r="B1936" s="246"/>
      <c r="C1936" s="247"/>
      <c r="D1936" s="237" t="s">
        <v>272</v>
      </c>
      <c r="E1936" s="248" t="s">
        <v>19</v>
      </c>
      <c r="F1936" s="249" t="s">
        <v>165</v>
      </c>
      <c r="G1936" s="247"/>
      <c r="H1936" s="250">
        <v>31.41</v>
      </c>
      <c r="I1936" s="251"/>
      <c r="J1936" s="247"/>
      <c r="K1936" s="247"/>
      <c r="L1936" s="252"/>
      <c r="M1936" s="253"/>
      <c r="N1936" s="254"/>
      <c r="O1936" s="254"/>
      <c r="P1936" s="254"/>
      <c r="Q1936" s="254"/>
      <c r="R1936" s="254"/>
      <c r="S1936" s="254"/>
      <c r="T1936" s="255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T1936" s="256" t="s">
        <v>272</v>
      </c>
      <c r="AU1936" s="256" t="s">
        <v>84</v>
      </c>
      <c r="AV1936" s="14" t="s">
        <v>84</v>
      </c>
      <c r="AW1936" s="14" t="s">
        <v>34</v>
      </c>
      <c r="AX1936" s="14" t="s">
        <v>75</v>
      </c>
      <c r="AY1936" s="256" t="s">
        <v>262</v>
      </c>
    </row>
    <row r="1937" s="15" customFormat="1">
      <c r="A1937" s="15"/>
      <c r="B1937" s="257"/>
      <c r="C1937" s="258"/>
      <c r="D1937" s="237" t="s">
        <v>272</v>
      </c>
      <c r="E1937" s="259" t="s">
        <v>19</v>
      </c>
      <c r="F1937" s="260" t="s">
        <v>278</v>
      </c>
      <c r="G1937" s="258"/>
      <c r="H1937" s="261">
        <v>65.359999999999999</v>
      </c>
      <c r="I1937" s="262"/>
      <c r="J1937" s="258"/>
      <c r="K1937" s="258"/>
      <c r="L1937" s="263"/>
      <c r="M1937" s="264"/>
      <c r="N1937" s="265"/>
      <c r="O1937" s="265"/>
      <c r="P1937" s="265"/>
      <c r="Q1937" s="265"/>
      <c r="R1937" s="265"/>
      <c r="S1937" s="265"/>
      <c r="T1937" s="266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5"/>
      <c r="AE1937" s="15"/>
      <c r="AT1937" s="267" t="s">
        <v>272</v>
      </c>
      <c r="AU1937" s="267" t="s">
        <v>84</v>
      </c>
      <c r="AV1937" s="15" t="s">
        <v>268</v>
      </c>
      <c r="AW1937" s="15" t="s">
        <v>34</v>
      </c>
      <c r="AX1937" s="15" t="s">
        <v>82</v>
      </c>
      <c r="AY1937" s="267" t="s">
        <v>262</v>
      </c>
    </row>
    <row r="1938" s="2" customFormat="1" ht="16.5" customHeight="1">
      <c r="A1938" s="40"/>
      <c r="B1938" s="41"/>
      <c r="C1938" s="217" t="s">
        <v>1890</v>
      </c>
      <c r="D1938" s="217" t="s">
        <v>264</v>
      </c>
      <c r="E1938" s="218" t="s">
        <v>1891</v>
      </c>
      <c r="F1938" s="219" t="s">
        <v>1892</v>
      </c>
      <c r="G1938" s="220" t="s">
        <v>116</v>
      </c>
      <c r="H1938" s="221">
        <v>13.09</v>
      </c>
      <c r="I1938" s="222"/>
      <c r="J1938" s="223">
        <f>ROUND(I1938*H1938,2)</f>
        <v>0</v>
      </c>
      <c r="K1938" s="219" t="s">
        <v>267</v>
      </c>
      <c r="L1938" s="46"/>
      <c r="M1938" s="224" t="s">
        <v>19</v>
      </c>
      <c r="N1938" s="225" t="s">
        <v>46</v>
      </c>
      <c r="O1938" s="86"/>
      <c r="P1938" s="226">
        <f>O1938*H1938</f>
        <v>0</v>
      </c>
      <c r="Q1938" s="226">
        <v>0</v>
      </c>
      <c r="R1938" s="226">
        <f>Q1938*H1938</f>
        <v>0</v>
      </c>
      <c r="S1938" s="226">
        <v>0</v>
      </c>
      <c r="T1938" s="227">
        <f>S1938*H1938</f>
        <v>0</v>
      </c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R1938" s="228" t="s">
        <v>367</v>
      </c>
      <c r="AT1938" s="228" t="s">
        <v>264</v>
      </c>
      <c r="AU1938" s="228" t="s">
        <v>84</v>
      </c>
      <c r="AY1938" s="19" t="s">
        <v>262</v>
      </c>
      <c r="BE1938" s="229">
        <f>IF(N1938="základní",J1938,0)</f>
        <v>0</v>
      </c>
      <c r="BF1938" s="229">
        <f>IF(N1938="snížená",J1938,0)</f>
        <v>0</v>
      </c>
      <c r="BG1938" s="229">
        <f>IF(N1938="zákl. přenesená",J1938,0)</f>
        <v>0</v>
      </c>
      <c r="BH1938" s="229">
        <f>IF(N1938="sníž. přenesená",J1938,0)</f>
        <v>0</v>
      </c>
      <c r="BI1938" s="229">
        <f>IF(N1938="nulová",J1938,0)</f>
        <v>0</v>
      </c>
      <c r="BJ1938" s="19" t="s">
        <v>82</v>
      </c>
      <c r="BK1938" s="229">
        <f>ROUND(I1938*H1938,2)</f>
        <v>0</v>
      </c>
      <c r="BL1938" s="19" t="s">
        <v>367</v>
      </c>
      <c r="BM1938" s="228" t="s">
        <v>1893</v>
      </c>
    </row>
    <row r="1939" s="2" customFormat="1">
      <c r="A1939" s="40"/>
      <c r="B1939" s="41"/>
      <c r="C1939" s="42"/>
      <c r="D1939" s="230" t="s">
        <v>270</v>
      </c>
      <c r="E1939" s="42"/>
      <c r="F1939" s="231" t="s">
        <v>1894</v>
      </c>
      <c r="G1939" s="42"/>
      <c r="H1939" s="42"/>
      <c r="I1939" s="232"/>
      <c r="J1939" s="42"/>
      <c r="K1939" s="42"/>
      <c r="L1939" s="46"/>
      <c r="M1939" s="233"/>
      <c r="N1939" s="234"/>
      <c r="O1939" s="86"/>
      <c r="P1939" s="86"/>
      <c r="Q1939" s="86"/>
      <c r="R1939" s="86"/>
      <c r="S1939" s="86"/>
      <c r="T1939" s="87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T1939" s="19" t="s">
        <v>270</v>
      </c>
      <c r="AU1939" s="19" t="s">
        <v>84</v>
      </c>
    </row>
    <row r="1940" s="13" customFormat="1">
      <c r="A1940" s="13"/>
      <c r="B1940" s="235"/>
      <c r="C1940" s="236"/>
      <c r="D1940" s="237" t="s">
        <v>272</v>
      </c>
      <c r="E1940" s="238" t="s">
        <v>19</v>
      </c>
      <c r="F1940" s="239" t="s">
        <v>273</v>
      </c>
      <c r="G1940" s="236"/>
      <c r="H1940" s="238" t="s">
        <v>19</v>
      </c>
      <c r="I1940" s="240"/>
      <c r="J1940" s="236"/>
      <c r="K1940" s="236"/>
      <c r="L1940" s="241"/>
      <c r="M1940" s="242"/>
      <c r="N1940" s="243"/>
      <c r="O1940" s="243"/>
      <c r="P1940" s="243"/>
      <c r="Q1940" s="243"/>
      <c r="R1940" s="243"/>
      <c r="S1940" s="243"/>
      <c r="T1940" s="244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T1940" s="245" t="s">
        <v>272</v>
      </c>
      <c r="AU1940" s="245" t="s">
        <v>84</v>
      </c>
      <c r="AV1940" s="13" t="s">
        <v>82</v>
      </c>
      <c r="AW1940" s="13" t="s">
        <v>34</v>
      </c>
      <c r="AX1940" s="13" t="s">
        <v>75</v>
      </c>
      <c r="AY1940" s="245" t="s">
        <v>262</v>
      </c>
    </row>
    <row r="1941" s="13" customFormat="1">
      <c r="A1941" s="13"/>
      <c r="B1941" s="235"/>
      <c r="C1941" s="236"/>
      <c r="D1941" s="237" t="s">
        <v>272</v>
      </c>
      <c r="E1941" s="238" t="s">
        <v>19</v>
      </c>
      <c r="F1941" s="239" t="s">
        <v>742</v>
      </c>
      <c r="G1941" s="236"/>
      <c r="H1941" s="238" t="s">
        <v>19</v>
      </c>
      <c r="I1941" s="240"/>
      <c r="J1941" s="236"/>
      <c r="K1941" s="236"/>
      <c r="L1941" s="241"/>
      <c r="M1941" s="242"/>
      <c r="N1941" s="243"/>
      <c r="O1941" s="243"/>
      <c r="P1941" s="243"/>
      <c r="Q1941" s="243"/>
      <c r="R1941" s="243"/>
      <c r="S1941" s="243"/>
      <c r="T1941" s="244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T1941" s="245" t="s">
        <v>272</v>
      </c>
      <c r="AU1941" s="245" t="s">
        <v>84</v>
      </c>
      <c r="AV1941" s="13" t="s">
        <v>82</v>
      </c>
      <c r="AW1941" s="13" t="s">
        <v>34</v>
      </c>
      <c r="AX1941" s="13" t="s">
        <v>75</v>
      </c>
      <c r="AY1941" s="245" t="s">
        <v>262</v>
      </c>
    </row>
    <row r="1942" s="13" customFormat="1">
      <c r="A1942" s="13"/>
      <c r="B1942" s="235"/>
      <c r="C1942" s="236"/>
      <c r="D1942" s="237" t="s">
        <v>272</v>
      </c>
      <c r="E1942" s="238" t="s">
        <v>19</v>
      </c>
      <c r="F1942" s="239" t="s">
        <v>334</v>
      </c>
      <c r="G1942" s="236"/>
      <c r="H1942" s="238" t="s">
        <v>19</v>
      </c>
      <c r="I1942" s="240"/>
      <c r="J1942" s="236"/>
      <c r="K1942" s="236"/>
      <c r="L1942" s="241"/>
      <c r="M1942" s="242"/>
      <c r="N1942" s="243"/>
      <c r="O1942" s="243"/>
      <c r="P1942" s="243"/>
      <c r="Q1942" s="243"/>
      <c r="R1942" s="243"/>
      <c r="S1942" s="243"/>
      <c r="T1942" s="244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T1942" s="245" t="s">
        <v>272</v>
      </c>
      <c r="AU1942" s="245" t="s">
        <v>84</v>
      </c>
      <c r="AV1942" s="13" t="s">
        <v>82</v>
      </c>
      <c r="AW1942" s="13" t="s">
        <v>34</v>
      </c>
      <c r="AX1942" s="13" t="s">
        <v>75</v>
      </c>
      <c r="AY1942" s="245" t="s">
        <v>262</v>
      </c>
    </row>
    <row r="1943" s="13" customFormat="1">
      <c r="A1943" s="13"/>
      <c r="B1943" s="235"/>
      <c r="C1943" s="236"/>
      <c r="D1943" s="237" t="s">
        <v>272</v>
      </c>
      <c r="E1943" s="238" t="s">
        <v>19</v>
      </c>
      <c r="F1943" s="239" t="s">
        <v>718</v>
      </c>
      <c r="G1943" s="236"/>
      <c r="H1943" s="238" t="s">
        <v>19</v>
      </c>
      <c r="I1943" s="240"/>
      <c r="J1943" s="236"/>
      <c r="K1943" s="236"/>
      <c r="L1943" s="241"/>
      <c r="M1943" s="242"/>
      <c r="N1943" s="243"/>
      <c r="O1943" s="243"/>
      <c r="P1943" s="243"/>
      <c r="Q1943" s="243"/>
      <c r="R1943" s="243"/>
      <c r="S1943" s="243"/>
      <c r="T1943" s="244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T1943" s="245" t="s">
        <v>272</v>
      </c>
      <c r="AU1943" s="245" t="s">
        <v>84</v>
      </c>
      <c r="AV1943" s="13" t="s">
        <v>82</v>
      </c>
      <c r="AW1943" s="13" t="s">
        <v>34</v>
      </c>
      <c r="AX1943" s="13" t="s">
        <v>75</v>
      </c>
      <c r="AY1943" s="245" t="s">
        <v>262</v>
      </c>
    </row>
    <row r="1944" s="13" customFormat="1">
      <c r="A1944" s="13"/>
      <c r="B1944" s="235"/>
      <c r="C1944" s="236"/>
      <c r="D1944" s="237" t="s">
        <v>272</v>
      </c>
      <c r="E1944" s="238" t="s">
        <v>19</v>
      </c>
      <c r="F1944" s="239" t="s">
        <v>404</v>
      </c>
      <c r="G1944" s="236"/>
      <c r="H1944" s="238" t="s">
        <v>19</v>
      </c>
      <c r="I1944" s="240"/>
      <c r="J1944" s="236"/>
      <c r="K1944" s="236"/>
      <c r="L1944" s="241"/>
      <c r="M1944" s="242"/>
      <c r="N1944" s="243"/>
      <c r="O1944" s="243"/>
      <c r="P1944" s="243"/>
      <c r="Q1944" s="243"/>
      <c r="R1944" s="243"/>
      <c r="S1944" s="243"/>
      <c r="T1944" s="244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T1944" s="245" t="s">
        <v>272</v>
      </c>
      <c r="AU1944" s="245" t="s">
        <v>84</v>
      </c>
      <c r="AV1944" s="13" t="s">
        <v>82</v>
      </c>
      <c r="AW1944" s="13" t="s">
        <v>34</v>
      </c>
      <c r="AX1944" s="13" t="s">
        <v>75</v>
      </c>
      <c r="AY1944" s="245" t="s">
        <v>262</v>
      </c>
    </row>
    <row r="1945" s="14" customFormat="1">
      <c r="A1945" s="14"/>
      <c r="B1945" s="246"/>
      <c r="C1945" s="247"/>
      <c r="D1945" s="237" t="s">
        <v>272</v>
      </c>
      <c r="E1945" s="248" t="s">
        <v>19</v>
      </c>
      <c r="F1945" s="249" t="s">
        <v>1895</v>
      </c>
      <c r="G1945" s="247"/>
      <c r="H1945" s="250">
        <v>13.09</v>
      </c>
      <c r="I1945" s="251"/>
      <c r="J1945" s="247"/>
      <c r="K1945" s="247"/>
      <c r="L1945" s="252"/>
      <c r="M1945" s="253"/>
      <c r="N1945" s="254"/>
      <c r="O1945" s="254"/>
      <c r="P1945" s="254"/>
      <c r="Q1945" s="254"/>
      <c r="R1945" s="254"/>
      <c r="S1945" s="254"/>
      <c r="T1945" s="255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T1945" s="256" t="s">
        <v>272</v>
      </c>
      <c r="AU1945" s="256" t="s">
        <v>84</v>
      </c>
      <c r="AV1945" s="14" t="s">
        <v>84</v>
      </c>
      <c r="AW1945" s="14" t="s">
        <v>34</v>
      </c>
      <c r="AX1945" s="14" t="s">
        <v>75</v>
      </c>
      <c r="AY1945" s="256" t="s">
        <v>262</v>
      </c>
    </row>
    <row r="1946" s="15" customFormat="1">
      <c r="A1946" s="15"/>
      <c r="B1946" s="257"/>
      <c r="C1946" s="258"/>
      <c r="D1946" s="237" t="s">
        <v>272</v>
      </c>
      <c r="E1946" s="259" t="s">
        <v>19</v>
      </c>
      <c r="F1946" s="260" t="s">
        <v>278</v>
      </c>
      <c r="G1946" s="258"/>
      <c r="H1946" s="261">
        <v>13.09</v>
      </c>
      <c r="I1946" s="262"/>
      <c r="J1946" s="258"/>
      <c r="K1946" s="258"/>
      <c r="L1946" s="263"/>
      <c r="M1946" s="264"/>
      <c r="N1946" s="265"/>
      <c r="O1946" s="265"/>
      <c r="P1946" s="265"/>
      <c r="Q1946" s="265"/>
      <c r="R1946" s="265"/>
      <c r="S1946" s="265"/>
      <c r="T1946" s="266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T1946" s="267" t="s">
        <v>272</v>
      </c>
      <c r="AU1946" s="267" t="s">
        <v>84</v>
      </c>
      <c r="AV1946" s="15" t="s">
        <v>268</v>
      </c>
      <c r="AW1946" s="15" t="s">
        <v>34</v>
      </c>
      <c r="AX1946" s="15" t="s">
        <v>82</v>
      </c>
      <c r="AY1946" s="267" t="s">
        <v>262</v>
      </c>
    </row>
    <row r="1947" s="2" customFormat="1" ht="24.15" customHeight="1">
      <c r="A1947" s="40"/>
      <c r="B1947" s="41"/>
      <c r="C1947" s="217" t="s">
        <v>1896</v>
      </c>
      <c r="D1947" s="217" t="s">
        <v>264</v>
      </c>
      <c r="E1947" s="218" t="s">
        <v>1897</v>
      </c>
      <c r="F1947" s="219" t="s">
        <v>1898</v>
      </c>
      <c r="G1947" s="220" t="s">
        <v>116</v>
      </c>
      <c r="H1947" s="221">
        <v>13.09</v>
      </c>
      <c r="I1947" s="222"/>
      <c r="J1947" s="223">
        <f>ROUND(I1947*H1947,2)</f>
        <v>0</v>
      </c>
      <c r="K1947" s="219" t="s">
        <v>267</v>
      </c>
      <c r="L1947" s="46"/>
      <c r="M1947" s="224" t="s">
        <v>19</v>
      </c>
      <c r="N1947" s="225" t="s">
        <v>46</v>
      </c>
      <c r="O1947" s="86"/>
      <c r="P1947" s="226">
        <f>O1947*H1947</f>
        <v>0</v>
      </c>
      <c r="Q1947" s="226">
        <v>0.00029</v>
      </c>
      <c r="R1947" s="226">
        <f>Q1947*H1947</f>
        <v>0.0037961000000000002</v>
      </c>
      <c r="S1947" s="226">
        <v>0</v>
      </c>
      <c r="T1947" s="227">
        <f>S1947*H1947</f>
        <v>0</v>
      </c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R1947" s="228" t="s">
        <v>367</v>
      </c>
      <c r="AT1947" s="228" t="s">
        <v>264</v>
      </c>
      <c r="AU1947" s="228" t="s">
        <v>84</v>
      </c>
      <c r="AY1947" s="19" t="s">
        <v>262</v>
      </c>
      <c r="BE1947" s="229">
        <f>IF(N1947="základní",J1947,0)</f>
        <v>0</v>
      </c>
      <c r="BF1947" s="229">
        <f>IF(N1947="snížená",J1947,0)</f>
        <v>0</v>
      </c>
      <c r="BG1947" s="229">
        <f>IF(N1947="zákl. přenesená",J1947,0)</f>
        <v>0</v>
      </c>
      <c r="BH1947" s="229">
        <f>IF(N1947="sníž. přenesená",J1947,0)</f>
        <v>0</v>
      </c>
      <c r="BI1947" s="229">
        <f>IF(N1947="nulová",J1947,0)</f>
        <v>0</v>
      </c>
      <c r="BJ1947" s="19" t="s">
        <v>82</v>
      </c>
      <c r="BK1947" s="229">
        <f>ROUND(I1947*H1947,2)</f>
        <v>0</v>
      </c>
      <c r="BL1947" s="19" t="s">
        <v>367</v>
      </c>
      <c r="BM1947" s="228" t="s">
        <v>1899</v>
      </c>
    </row>
    <row r="1948" s="2" customFormat="1">
      <c r="A1948" s="40"/>
      <c r="B1948" s="41"/>
      <c r="C1948" s="42"/>
      <c r="D1948" s="230" t="s">
        <v>270</v>
      </c>
      <c r="E1948" s="42"/>
      <c r="F1948" s="231" t="s">
        <v>1900</v>
      </c>
      <c r="G1948" s="42"/>
      <c r="H1948" s="42"/>
      <c r="I1948" s="232"/>
      <c r="J1948" s="42"/>
      <c r="K1948" s="42"/>
      <c r="L1948" s="46"/>
      <c r="M1948" s="233"/>
      <c r="N1948" s="234"/>
      <c r="O1948" s="86"/>
      <c r="P1948" s="86"/>
      <c r="Q1948" s="86"/>
      <c r="R1948" s="86"/>
      <c r="S1948" s="86"/>
      <c r="T1948" s="87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T1948" s="19" t="s">
        <v>270</v>
      </c>
      <c r="AU1948" s="19" t="s">
        <v>84</v>
      </c>
    </row>
    <row r="1949" s="13" customFormat="1">
      <c r="A1949" s="13"/>
      <c r="B1949" s="235"/>
      <c r="C1949" s="236"/>
      <c r="D1949" s="237" t="s">
        <v>272</v>
      </c>
      <c r="E1949" s="238" t="s">
        <v>19</v>
      </c>
      <c r="F1949" s="239" t="s">
        <v>273</v>
      </c>
      <c r="G1949" s="236"/>
      <c r="H1949" s="238" t="s">
        <v>19</v>
      </c>
      <c r="I1949" s="240"/>
      <c r="J1949" s="236"/>
      <c r="K1949" s="236"/>
      <c r="L1949" s="241"/>
      <c r="M1949" s="242"/>
      <c r="N1949" s="243"/>
      <c r="O1949" s="243"/>
      <c r="P1949" s="243"/>
      <c r="Q1949" s="243"/>
      <c r="R1949" s="243"/>
      <c r="S1949" s="243"/>
      <c r="T1949" s="244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T1949" s="245" t="s">
        <v>272</v>
      </c>
      <c r="AU1949" s="245" t="s">
        <v>84</v>
      </c>
      <c r="AV1949" s="13" t="s">
        <v>82</v>
      </c>
      <c r="AW1949" s="13" t="s">
        <v>34</v>
      </c>
      <c r="AX1949" s="13" t="s">
        <v>75</v>
      </c>
      <c r="AY1949" s="245" t="s">
        <v>262</v>
      </c>
    </row>
    <row r="1950" s="13" customFormat="1">
      <c r="A1950" s="13"/>
      <c r="B1950" s="235"/>
      <c r="C1950" s="236"/>
      <c r="D1950" s="237" t="s">
        <v>272</v>
      </c>
      <c r="E1950" s="238" t="s">
        <v>19</v>
      </c>
      <c r="F1950" s="239" t="s">
        <v>742</v>
      </c>
      <c r="G1950" s="236"/>
      <c r="H1950" s="238" t="s">
        <v>19</v>
      </c>
      <c r="I1950" s="240"/>
      <c r="J1950" s="236"/>
      <c r="K1950" s="236"/>
      <c r="L1950" s="241"/>
      <c r="M1950" s="242"/>
      <c r="N1950" s="243"/>
      <c r="O1950" s="243"/>
      <c r="P1950" s="243"/>
      <c r="Q1950" s="243"/>
      <c r="R1950" s="243"/>
      <c r="S1950" s="243"/>
      <c r="T1950" s="244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T1950" s="245" t="s">
        <v>272</v>
      </c>
      <c r="AU1950" s="245" t="s">
        <v>84</v>
      </c>
      <c r="AV1950" s="13" t="s">
        <v>82</v>
      </c>
      <c r="AW1950" s="13" t="s">
        <v>34</v>
      </c>
      <c r="AX1950" s="13" t="s">
        <v>75</v>
      </c>
      <c r="AY1950" s="245" t="s">
        <v>262</v>
      </c>
    </row>
    <row r="1951" s="13" customFormat="1">
      <c r="A1951" s="13"/>
      <c r="B1951" s="235"/>
      <c r="C1951" s="236"/>
      <c r="D1951" s="237" t="s">
        <v>272</v>
      </c>
      <c r="E1951" s="238" t="s">
        <v>19</v>
      </c>
      <c r="F1951" s="239" t="s">
        <v>334</v>
      </c>
      <c r="G1951" s="236"/>
      <c r="H1951" s="238" t="s">
        <v>19</v>
      </c>
      <c r="I1951" s="240"/>
      <c r="J1951" s="236"/>
      <c r="K1951" s="236"/>
      <c r="L1951" s="241"/>
      <c r="M1951" s="242"/>
      <c r="N1951" s="243"/>
      <c r="O1951" s="243"/>
      <c r="P1951" s="243"/>
      <c r="Q1951" s="243"/>
      <c r="R1951" s="243"/>
      <c r="S1951" s="243"/>
      <c r="T1951" s="244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T1951" s="245" t="s">
        <v>272</v>
      </c>
      <c r="AU1951" s="245" t="s">
        <v>84</v>
      </c>
      <c r="AV1951" s="13" t="s">
        <v>82</v>
      </c>
      <c r="AW1951" s="13" t="s">
        <v>34</v>
      </c>
      <c r="AX1951" s="13" t="s">
        <v>75</v>
      </c>
      <c r="AY1951" s="245" t="s">
        <v>262</v>
      </c>
    </row>
    <row r="1952" s="13" customFormat="1">
      <c r="A1952" s="13"/>
      <c r="B1952" s="235"/>
      <c r="C1952" s="236"/>
      <c r="D1952" s="237" t="s">
        <v>272</v>
      </c>
      <c r="E1952" s="238" t="s">
        <v>19</v>
      </c>
      <c r="F1952" s="239" t="s">
        <v>718</v>
      </c>
      <c r="G1952" s="236"/>
      <c r="H1952" s="238" t="s">
        <v>19</v>
      </c>
      <c r="I1952" s="240"/>
      <c r="J1952" s="236"/>
      <c r="K1952" s="236"/>
      <c r="L1952" s="241"/>
      <c r="M1952" s="242"/>
      <c r="N1952" s="243"/>
      <c r="O1952" s="243"/>
      <c r="P1952" s="243"/>
      <c r="Q1952" s="243"/>
      <c r="R1952" s="243"/>
      <c r="S1952" s="243"/>
      <c r="T1952" s="244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T1952" s="245" t="s">
        <v>272</v>
      </c>
      <c r="AU1952" s="245" t="s">
        <v>84</v>
      </c>
      <c r="AV1952" s="13" t="s">
        <v>82</v>
      </c>
      <c r="AW1952" s="13" t="s">
        <v>34</v>
      </c>
      <c r="AX1952" s="13" t="s">
        <v>75</v>
      </c>
      <c r="AY1952" s="245" t="s">
        <v>262</v>
      </c>
    </row>
    <row r="1953" s="13" customFormat="1">
      <c r="A1953" s="13"/>
      <c r="B1953" s="235"/>
      <c r="C1953" s="236"/>
      <c r="D1953" s="237" t="s">
        <v>272</v>
      </c>
      <c r="E1953" s="238" t="s">
        <v>19</v>
      </c>
      <c r="F1953" s="239" t="s">
        <v>404</v>
      </c>
      <c r="G1953" s="236"/>
      <c r="H1953" s="238" t="s">
        <v>19</v>
      </c>
      <c r="I1953" s="240"/>
      <c r="J1953" s="236"/>
      <c r="K1953" s="236"/>
      <c r="L1953" s="241"/>
      <c r="M1953" s="242"/>
      <c r="N1953" s="243"/>
      <c r="O1953" s="243"/>
      <c r="P1953" s="243"/>
      <c r="Q1953" s="243"/>
      <c r="R1953" s="243"/>
      <c r="S1953" s="243"/>
      <c r="T1953" s="244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T1953" s="245" t="s">
        <v>272</v>
      </c>
      <c r="AU1953" s="245" t="s">
        <v>84</v>
      </c>
      <c r="AV1953" s="13" t="s">
        <v>82</v>
      </c>
      <c r="AW1953" s="13" t="s">
        <v>34</v>
      </c>
      <c r="AX1953" s="13" t="s">
        <v>75</v>
      </c>
      <c r="AY1953" s="245" t="s">
        <v>262</v>
      </c>
    </row>
    <row r="1954" s="14" customFormat="1">
      <c r="A1954" s="14"/>
      <c r="B1954" s="246"/>
      <c r="C1954" s="247"/>
      <c r="D1954" s="237" t="s">
        <v>272</v>
      </c>
      <c r="E1954" s="248" t="s">
        <v>19</v>
      </c>
      <c r="F1954" s="249" t="s">
        <v>1895</v>
      </c>
      <c r="G1954" s="247"/>
      <c r="H1954" s="250">
        <v>13.09</v>
      </c>
      <c r="I1954" s="251"/>
      <c r="J1954" s="247"/>
      <c r="K1954" s="247"/>
      <c r="L1954" s="252"/>
      <c r="M1954" s="253"/>
      <c r="N1954" s="254"/>
      <c r="O1954" s="254"/>
      <c r="P1954" s="254"/>
      <c r="Q1954" s="254"/>
      <c r="R1954" s="254"/>
      <c r="S1954" s="254"/>
      <c r="T1954" s="255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T1954" s="256" t="s">
        <v>272</v>
      </c>
      <c r="AU1954" s="256" t="s">
        <v>84</v>
      </c>
      <c r="AV1954" s="14" t="s">
        <v>84</v>
      </c>
      <c r="AW1954" s="14" t="s">
        <v>34</v>
      </c>
      <c r="AX1954" s="14" t="s">
        <v>75</v>
      </c>
      <c r="AY1954" s="256" t="s">
        <v>262</v>
      </c>
    </row>
    <row r="1955" s="15" customFormat="1">
      <c r="A1955" s="15"/>
      <c r="B1955" s="257"/>
      <c r="C1955" s="258"/>
      <c r="D1955" s="237" t="s">
        <v>272</v>
      </c>
      <c r="E1955" s="259" t="s">
        <v>19</v>
      </c>
      <c r="F1955" s="260" t="s">
        <v>278</v>
      </c>
      <c r="G1955" s="258"/>
      <c r="H1955" s="261">
        <v>13.09</v>
      </c>
      <c r="I1955" s="262"/>
      <c r="J1955" s="258"/>
      <c r="K1955" s="258"/>
      <c r="L1955" s="263"/>
      <c r="M1955" s="264"/>
      <c r="N1955" s="265"/>
      <c r="O1955" s="265"/>
      <c r="P1955" s="265"/>
      <c r="Q1955" s="265"/>
      <c r="R1955" s="265"/>
      <c r="S1955" s="265"/>
      <c r="T1955" s="266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T1955" s="267" t="s">
        <v>272</v>
      </c>
      <c r="AU1955" s="267" t="s">
        <v>84</v>
      </c>
      <c r="AV1955" s="15" t="s">
        <v>268</v>
      </c>
      <c r="AW1955" s="15" t="s">
        <v>34</v>
      </c>
      <c r="AX1955" s="15" t="s">
        <v>82</v>
      </c>
      <c r="AY1955" s="267" t="s">
        <v>262</v>
      </c>
    </row>
    <row r="1956" s="2" customFormat="1" ht="16.5" customHeight="1">
      <c r="A1956" s="40"/>
      <c r="B1956" s="41"/>
      <c r="C1956" s="217" t="s">
        <v>1901</v>
      </c>
      <c r="D1956" s="217" t="s">
        <v>264</v>
      </c>
      <c r="E1956" s="218" t="s">
        <v>1902</v>
      </c>
      <c r="F1956" s="219" t="s">
        <v>1903</v>
      </c>
      <c r="G1956" s="220" t="s">
        <v>116</v>
      </c>
      <c r="H1956" s="221">
        <v>13.09</v>
      </c>
      <c r="I1956" s="222"/>
      <c r="J1956" s="223">
        <f>ROUND(I1956*H1956,2)</f>
        <v>0</v>
      </c>
      <c r="K1956" s="219" t="s">
        <v>267</v>
      </c>
      <c r="L1956" s="46"/>
      <c r="M1956" s="224" t="s">
        <v>19</v>
      </c>
      <c r="N1956" s="225" t="s">
        <v>46</v>
      </c>
      <c r="O1956" s="86"/>
      <c r="P1956" s="226">
        <f>O1956*H1956</f>
        <v>0</v>
      </c>
      <c r="Q1956" s="226">
        <v>0.00050000000000000001</v>
      </c>
      <c r="R1956" s="226">
        <f>Q1956*H1956</f>
        <v>0.0065450000000000005</v>
      </c>
      <c r="S1956" s="226">
        <v>0</v>
      </c>
      <c r="T1956" s="227">
        <f>S1956*H1956</f>
        <v>0</v>
      </c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R1956" s="228" t="s">
        <v>367</v>
      </c>
      <c r="AT1956" s="228" t="s">
        <v>264</v>
      </c>
      <c r="AU1956" s="228" t="s">
        <v>84</v>
      </c>
      <c r="AY1956" s="19" t="s">
        <v>262</v>
      </c>
      <c r="BE1956" s="229">
        <f>IF(N1956="základní",J1956,0)</f>
        <v>0</v>
      </c>
      <c r="BF1956" s="229">
        <f>IF(N1956="snížená",J1956,0)</f>
        <v>0</v>
      </c>
      <c r="BG1956" s="229">
        <f>IF(N1956="zákl. přenesená",J1956,0)</f>
        <v>0</v>
      </c>
      <c r="BH1956" s="229">
        <f>IF(N1956="sníž. přenesená",J1956,0)</f>
        <v>0</v>
      </c>
      <c r="BI1956" s="229">
        <f>IF(N1956="nulová",J1956,0)</f>
        <v>0</v>
      </c>
      <c r="BJ1956" s="19" t="s">
        <v>82</v>
      </c>
      <c r="BK1956" s="229">
        <f>ROUND(I1956*H1956,2)</f>
        <v>0</v>
      </c>
      <c r="BL1956" s="19" t="s">
        <v>367</v>
      </c>
      <c r="BM1956" s="228" t="s">
        <v>1904</v>
      </c>
    </row>
    <row r="1957" s="2" customFormat="1">
      <c r="A1957" s="40"/>
      <c r="B1957" s="41"/>
      <c r="C1957" s="42"/>
      <c r="D1957" s="230" t="s">
        <v>270</v>
      </c>
      <c r="E1957" s="42"/>
      <c r="F1957" s="231" t="s">
        <v>1905</v>
      </c>
      <c r="G1957" s="42"/>
      <c r="H1957" s="42"/>
      <c r="I1957" s="232"/>
      <c r="J1957" s="42"/>
      <c r="K1957" s="42"/>
      <c r="L1957" s="46"/>
      <c r="M1957" s="233"/>
      <c r="N1957" s="234"/>
      <c r="O1957" s="86"/>
      <c r="P1957" s="86"/>
      <c r="Q1957" s="86"/>
      <c r="R1957" s="86"/>
      <c r="S1957" s="86"/>
      <c r="T1957" s="87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T1957" s="19" t="s">
        <v>270</v>
      </c>
      <c r="AU1957" s="19" t="s">
        <v>84</v>
      </c>
    </row>
    <row r="1958" s="13" customFormat="1">
      <c r="A1958" s="13"/>
      <c r="B1958" s="235"/>
      <c r="C1958" s="236"/>
      <c r="D1958" s="237" t="s">
        <v>272</v>
      </c>
      <c r="E1958" s="238" t="s">
        <v>19</v>
      </c>
      <c r="F1958" s="239" t="s">
        <v>273</v>
      </c>
      <c r="G1958" s="236"/>
      <c r="H1958" s="238" t="s">
        <v>19</v>
      </c>
      <c r="I1958" s="240"/>
      <c r="J1958" s="236"/>
      <c r="K1958" s="236"/>
      <c r="L1958" s="241"/>
      <c r="M1958" s="242"/>
      <c r="N1958" s="243"/>
      <c r="O1958" s="243"/>
      <c r="P1958" s="243"/>
      <c r="Q1958" s="243"/>
      <c r="R1958" s="243"/>
      <c r="S1958" s="243"/>
      <c r="T1958" s="244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T1958" s="245" t="s">
        <v>272</v>
      </c>
      <c r="AU1958" s="245" t="s">
        <v>84</v>
      </c>
      <c r="AV1958" s="13" t="s">
        <v>82</v>
      </c>
      <c r="AW1958" s="13" t="s">
        <v>34</v>
      </c>
      <c r="AX1958" s="13" t="s">
        <v>75</v>
      </c>
      <c r="AY1958" s="245" t="s">
        <v>262</v>
      </c>
    </row>
    <row r="1959" s="13" customFormat="1">
      <c r="A1959" s="13"/>
      <c r="B1959" s="235"/>
      <c r="C1959" s="236"/>
      <c r="D1959" s="237" t="s">
        <v>272</v>
      </c>
      <c r="E1959" s="238" t="s">
        <v>19</v>
      </c>
      <c r="F1959" s="239" t="s">
        <v>742</v>
      </c>
      <c r="G1959" s="236"/>
      <c r="H1959" s="238" t="s">
        <v>19</v>
      </c>
      <c r="I1959" s="240"/>
      <c r="J1959" s="236"/>
      <c r="K1959" s="236"/>
      <c r="L1959" s="241"/>
      <c r="M1959" s="242"/>
      <c r="N1959" s="243"/>
      <c r="O1959" s="243"/>
      <c r="P1959" s="243"/>
      <c r="Q1959" s="243"/>
      <c r="R1959" s="243"/>
      <c r="S1959" s="243"/>
      <c r="T1959" s="244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T1959" s="245" t="s">
        <v>272</v>
      </c>
      <c r="AU1959" s="245" t="s">
        <v>84</v>
      </c>
      <c r="AV1959" s="13" t="s">
        <v>82</v>
      </c>
      <c r="AW1959" s="13" t="s">
        <v>34</v>
      </c>
      <c r="AX1959" s="13" t="s">
        <v>75</v>
      </c>
      <c r="AY1959" s="245" t="s">
        <v>262</v>
      </c>
    </row>
    <row r="1960" s="13" customFormat="1">
      <c r="A1960" s="13"/>
      <c r="B1960" s="235"/>
      <c r="C1960" s="236"/>
      <c r="D1960" s="237" t="s">
        <v>272</v>
      </c>
      <c r="E1960" s="238" t="s">
        <v>19</v>
      </c>
      <c r="F1960" s="239" t="s">
        <v>334</v>
      </c>
      <c r="G1960" s="236"/>
      <c r="H1960" s="238" t="s">
        <v>19</v>
      </c>
      <c r="I1960" s="240"/>
      <c r="J1960" s="236"/>
      <c r="K1960" s="236"/>
      <c r="L1960" s="241"/>
      <c r="M1960" s="242"/>
      <c r="N1960" s="243"/>
      <c r="O1960" s="243"/>
      <c r="P1960" s="243"/>
      <c r="Q1960" s="243"/>
      <c r="R1960" s="243"/>
      <c r="S1960" s="243"/>
      <c r="T1960" s="244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T1960" s="245" t="s">
        <v>272</v>
      </c>
      <c r="AU1960" s="245" t="s">
        <v>84</v>
      </c>
      <c r="AV1960" s="13" t="s">
        <v>82</v>
      </c>
      <c r="AW1960" s="13" t="s">
        <v>34</v>
      </c>
      <c r="AX1960" s="13" t="s">
        <v>75</v>
      </c>
      <c r="AY1960" s="245" t="s">
        <v>262</v>
      </c>
    </row>
    <row r="1961" s="13" customFormat="1">
      <c r="A1961" s="13"/>
      <c r="B1961" s="235"/>
      <c r="C1961" s="236"/>
      <c r="D1961" s="237" t="s">
        <v>272</v>
      </c>
      <c r="E1961" s="238" t="s">
        <v>19</v>
      </c>
      <c r="F1961" s="239" t="s">
        <v>718</v>
      </c>
      <c r="G1961" s="236"/>
      <c r="H1961" s="238" t="s">
        <v>19</v>
      </c>
      <c r="I1961" s="240"/>
      <c r="J1961" s="236"/>
      <c r="K1961" s="236"/>
      <c r="L1961" s="241"/>
      <c r="M1961" s="242"/>
      <c r="N1961" s="243"/>
      <c r="O1961" s="243"/>
      <c r="P1961" s="243"/>
      <c r="Q1961" s="243"/>
      <c r="R1961" s="243"/>
      <c r="S1961" s="243"/>
      <c r="T1961" s="244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T1961" s="245" t="s">
        <v>272</v>
      </c>
      <c r="AU1961" s="245" t="s">
        <v>84</v>
      </c>
      <c r="AV1961" s="13" t="s">
        <v>82</v>
      </c>
      <c r="AW1961" s="13" t="s">
        <v>34</v>
      </c>
      <c r="AX1961" s="13" t="s">
        <v>75</v>
      </c>
      <c r="AY1961" s="245" t="s">
        <v>262</v>
      </c>
    </row>
    <row r="1962" s="13" customFormat="1">
      <c r="A1962" s="13"/>
      <c r="B1962" s="235"/>
      <c r="C1962" s="236"/>
      <c r="D1962" s="237" t="s">
        <v>272</v>
      </c>
      <c r="E1962" s="238" t="s">
        <v>19</v>
      </c>
      <c r="F1962" s="239" t="s">
        <v>404</v>
      </c>
      <c r="G1962" s="236"/>
      <c r="H1962" s="238" t="s">
        <v>19</v>
      </c>
      <c r="I1962" s="240"/>
      <c r="J1962" s="236"/>
      <c r="K1962" s="236"/>
      <c r="L1962" s="241"/>
      <c r="M1962" s="242"/>
      <c r="N1962" s="243"/>
      <c r="O1962" s="243"/>
      <c r="P1962" s="243"/>
      <c r="Q1962" s="243"/>
      <c r="R1962" s="243"/>
      <c r="S1962" s="243"/>
      <c r="T1962" s="244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T1962" s="245" t="s">
        <v>272</v>
      </c>
      <c r="AU1962" s="245" t="s">
        <v>84</v>
      </c>
      <c r="AV1962" s="13" t="s">
        <v>82</v>
      </c>
      <c r="AW1962" s="13" t="s">
        <v>34</v>
      </c>
      <c r="AX1962" s="13" t="s">
        <v>75</v>
      </c>
      <c r="AY1962" s="245" t="s">
        <v>262</v>
      </c>
    </row>
    <row r="1963" s="14" customFormat="1">
      <c r="A1963" s="14"/>
      <c r="B1963" s="246"/>
      <c r="C1963" s="247"/>
      <c r="D1963" s="237" t="s">
        <v>272</v>
      </c>
      <c r="E1963" s="248" t="s">
        <v>19</v>
      </c>
      <c r="F1963" s="249" t="s">
        <v>1895</v>
      </c>
      <c r="G1963" s="247"/>
      <c r="H1963" s="250">
        <v>13.09</v>
      </c>
      <c r="I1963" s="251"/>
      <c r="J1963" s="247"/>
      <c r="K1963" s="247"/>
      <c r="L1963" s="252"/>
      <c r="M1963" s="253"/>
      <c r="N1963" s="254"/>
      <c r="O1963" s="254"/>
      <c r="P1963" s="254"/>
      <c r="Q1963" s="254"/>
      <c r="R1963" s="254"/>
      <c r="S1963" s="254"/>
      <c r="T1963" s="255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T1963" s="256" t="s">
        <v>272</v>
      </c>
      <c r="AU1963" s="256" t="s">
        <v>84</v>
      </c>
      <c r="AV1963" s="14" t="s">
        <v>84</v>
      </c>
      <c r="AW1963" s="14" t="s">
        <v>34</v>
      </c>
      <c r="AX1963" s="14" t="s">
        <v>75</v>
      </c>
      <c r="AY1963" s="256" t="s">
        <v>262</v>
      </c>
    </row>
    <row r="1964" s="15" customFormat="1">
      <c r="A1964" s="15"/>
      <c r="B1964" s="257"/>
      <c r="C1964" s="258"/>
      <c r="D1964" s="237" t="s">
        <v>272</v>
      </c>
      <c r="E1964" s="259" t="s">
        <v>19</v>
      </c>
      <c r="F1964" s="260" t="s">
        <v>278</v>
      </c>
      <c r="G1964" s="258"/>
      <c r="H1964" s="261">
        <v>13.09</v>
      </c>
      <c r="I1964" s="262"/>
      <c r="J1964" s="258"/>
      <c r="K1964" s="258"/>
      <c r="L1964" s="263"/>
      <c r="M1964" s="264"/>
      <c r="N1964" s="265"/>
      <c r="O1964" s="265"/>
      <c r="P1964" s="265"/>
      <c r="Q1964" s="265"/>
      <c r="R1964" s="265"/>
      <c r="S1964" s="265"/>
      <c r="T1964" s="266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T1964" s="267" t="s">
        <v>272</v>
      </c>
      <c r="AU1964" s="267" t="s">
        <v>84</v>
      </c>
      <c r="AV1964" s="15" t="s">
        <v>268</v>
      </c>
      <c r="AW1964" s="15" t="s">
        <v>34</v>
      </c>
      <c r="AX1964" s="15" t="s">
        <v>82</v>
      </c>
      <c r="AY1964" s="267" t="s">
        <v>262</v>
      </c>
    </row>
    <row r="1965" s="12" customFormat="1" ht="22.8" customHeight="1">
      <c r="A1965" s="12"/>
      <c r="B1965" s="201"/>
      <c r="C1965" s="202"/>
      <c r="D1965" s="203" t="s">
        <v>74</v>
      </c>
      <c r="E1965" s="215" t="s">
        <v>1906</v>
      </c>
      <c r="F1965" s="215" t="s">
        <v>1907</v>
      </c>
      <c r="G1965" s="202"/>
      <c r="H1965" s="202"/>
      <c r="I1965" s="205"/>
      <c r="J1965" s="216">
        <f>BK1965</f>
        <v>0</v>
      </c>
      <c r="K1965" s="202"/>
      <c r="L1965" s="207"/>
      <c r="M1965" s="208"/>
      <c r="N1965" s="209"/>
      <c r="O1965" s="209"/>
      <c r="P1965" s="210">
        <f>SUM(P1966:P1993)</f>
        <v>0</v>
      </c>
      <c r="Q1965" s="209"/>
      <c r="R1965" s="210">
        <f>SUM(R1966:R1993)</f>
        <v>0.75476591039999996</v>
      </c>
      <c r="S1965" s="209"/>
      <c r="T1965" s="211">
        <f>SUM(T1966:T1993)</f>
        <v>0.13842585000000002</v>
      </c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R1965" s="212" t="s">
        <v>84</v>
      </c>
      <c r="AT1965" s="213" t="s">
        <v>74</v>
      </c>
      <c r="AU1965" s="213" t="s">
        <v>82</v>
      </c>
      <c r="AY1965" s="212" t="s">
        <v>262</v>
      </c>
      <c r="BK1965" s="214">
        <f>SUM(BK1966:BK1993)</f>
        <v>0</v>
      </c>
    </row>
    <row r="1966" s="2" customFormat="1" ht="16.5" customHeight="1">
      <c r="A1966" s="40"/>
      <c r="B1966" s="41"/>
      <c r="C1966" s="217" t="s">
        <v>1908</v>
      </c>
      <c r="D1966" s="217" t="s">
        <v>264</v>
      </c>
      <c r="E1966" s="218" t="s">
        <v>1909</v>
      </c>
      <c r="F1966" s="219" t="s">
        <v>1910</v>
      </c>
      <c r="G1966" s="220" t="s">
        <v>116</v>
      </c>
      <c r="H1966" s="221">
        <v>672.40599999999995</v>
      </c>
      <c r="I1966" s="222"/>
      <c r="J1966" s="223">
        <f>ROUND(I1966*H1966,2)</f>
        <v>0</v>
      </c>
      <c r="K1966" s="219" t="s">
        <v>267</v>
      </c>
      <c r="L1966" s="46"/>
      <c r="M1966" s="224" t="s">
        <v>19</v>
      </c>
      <c r="N1966" s="225" t="s">
        <v>46</v>
      </c>
      <c r="O1966" s="86"/>
      <c r="P1966" s="226">
        <f>O1966*H1966</f>
        <v>0</v>
      </c>
      <c r="Q1966" s="226">
        <v>0</v>
      </c>
      <c r="R1966" s="226">
        <f>Q1966*H1966</f>
        <v>0</v>
      </c>
      <c r="S1966" s="226">
        <v>0</v>
      </c>
      <c r="T1966" s="227">
        <f>S1966*H1966</f>
        <v>0</v>
      </c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R1966" s="228" t="s">
        <v>367</v>
      </c>
      <c r="AT1966" s="228" t="s">
        <v>264</v>
      </c>
      <c r="AU1966" s="228" t="s">
        <v>84</v>
      </c>
      <c r="AY1966" s="19" t="s">
        <v>262</v>
      </c>
      <c r="BE1966" s="229">
        <f>IF(N1966="základní",J1966,0)</f>
        <v>0</v>
      </c>
      <c r="BF1966" s="229">
        <f>IF(N1966="snížená",J1966,0)</f>
        <v>0</v>
      </c>
      <c r="BG1966" s="229">
        <f>IF(N1966="zákl. přenesená",J1966,0)</f>
        <v>0</v>
      </c>
      <c r="BH1966" s="229">
        <f>IF(N1966="sníž. přenesená",J1966,0)</f>
        <v>0</v>
      </c>
      <c r="BI1966" s="229">
        <f>IF(N1966="nulová",J1966,0)</f>
        <v>0</v>
      </c>
      <c r="BJ1966" s="19" t="s">
        <v>82</v>
      </c>
      <c r="BK1966" s="229">
        <f>ROUND(I1966*H1966,2)</f>
        <v>0</v>
      </c>
      <c r="BL1966" s="19" t="s">
        <v>367</v>
      </c>
      <c r="BM1966" s="228" t="s">
        <v>1911</v>
      </c>
    </row>
    <row r="1967" s="2" customFormat="1">
      <c r="A1967" s="40"/>
      <c r="B1967" s="41"/>
      <c r="C1967" s="42"/>
      <c r="D1967" s="230" t="s">
        <v>270</v>
      </c>
      <c r="E1967" s="42"/>
      <c r="F1967" s="231" t="s">
        <v>1912</v>
      </c>
      <c r="G1967" s="42"/>
      <c r="H1967" s="42"/>
      <c r="I1967" s="232"/>
      <c r="J1967" s="42"/>
      <c r="K1967" s="42"/>
      <c r="L1967" s="46"/>
      <c r="M1967" s="233"/>
      <c r="N1967" s="234"/>
      <c r="O1967" s="86"/>
      <c r="P1967" s="86"/>
      <c r="Q1967" s="86"/>
      <c r="R1967" s="86"/>
      <c r="S1967" s="86"/>
      <c r="T1967" s="87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T1967" s="19" t="s">
        <v>270</v>
      </c>
      <c r="AU1967" s="19" t="s">
        <v>84</v>
      </c>
    </row>
    <row r="1968" s="14" customFormat="1">
      <c r="A1968" s="14"/>
      <c r="B1968" s="246"/>
      <c r="C1968" s="247"/>
      <c r="D1968" s="237" t="s">
        <v>272</v>
      </c>
      <c r="E1968" s="248" t="s">
        <v>19</v>
      </c>
      <c r="F1968" s="249" t="s">
        <v>192</v>
      </c>
      <c r="G1968" s="247"/>
      <c r="H1968" s="250">
        <v>12.640000000000001</v>
      </c>
      <c r="I1968" s="251"/>
      <c r="J1968" s="247"/>
      <c r="K1968" s="247"/>
      <c r="L1968" s="252"/>
      <c r="M1968" s="253"/>
      <c r="N1968" s="254"/>
      <c r="O1968" s="254"/>
      <c r="P1968" s="254"/>
      <c r="Q1968" s="254"/>
      <c r="R1968" s="254"/>
      <c r="S1968" s="254"/>
      <c r="T1968" s="255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T1968" s="256" t="s">
        <v>272</v>
      </c>
      <c r="AU1968" s="256" t="s">
        <v>84</v>
      </c>
      <c r="AV1968" s="14" t="s">
        <v>84</v>
      </c>
      <c r="AW1968" s="14" t="s">
        <v>34</v>
      </c>
      <c r="AX1968" s="14" t="s">
        <v>75</v>
      </c>
      <c r="AY1968" s="256" t="s">
        <v>262</v>
      </c>
    </row>
    <row r="1969" s="14" customFormat="1">
      <c r="A1969" s="14"/>
      <c r="B1969" s="246"/>
      <c r="C1969" s="247"/>
      <c r="D1969" s="237" t="s">
        <v>272</v>
      </c>
      <c r="E1969" s="248" t="s">
        <v>19</v>
      </c>
      <c r="F1969" s="249" t="s">
        <v>195</v>
      </c>
      <c r="G1969" s="247"/>
      <c r="H1969" s="250">
        <v>85.069999999999993</v>
      </c>
      <c r="I1969" s="251"/>
      <c r="J1969" s="247"/>
      <c r="K1969" s="247"/>
      <c r="L1969" s="252"/>
      <c r="M1969" s="253"/>
      <c r="N1969" s="254"/>
      <c r="O1969" s="254"/>
      <c r="P1969" s="254"/>
      <c r="Q1969" s="254"/>
      <c r="R1969" s="254"/>
      <c r="S1969" s="254"/>
      <c r="T1969" s="255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T1969" s="256" t="s">
        <v>272</v>
      </c>
      <c r="AU1969" s="256" t="s">
        <v>84</v>
      </c>
      <c r="AV1969" s="14" t="s">
        <v>84</v>
      </c>
      <c r="AW1969" s="14" t="s">
        <v>34</v>
      </c>
      <c r="AX1969" s="14" t="s">
        <v>75</v>
      </c>
      <c r="AY1969" s="256" t="s">
        <v>262</v>
      </c>
    </row>
    <row r="1970" s="14" customFormat="1">
      <c r="A1970" s="14"/>
      <c r="B1970" s="246"/>
      <c r="C1970" s="247"/>
      <c r="D1970" s="237" t="s">
        <v>272</v>
      </c>
      <c r="E1970" s="248" t="s">
        <v>19</v>
      </c>
      <c r="F1970" s="249" t="s">
        <v>198</v>
      </c>
      <c r="G1970" s="247"/>
      <c r="H1970" s="250">
        <v>4.7699999999999996</v>
      </c>
      <c r="I1970" s="251"/>
      <c r="J1970" s="247"/>
      <c r="K1970" s="247"/>
      <c r="L1970" s="252"/>
      <c r="M1970" s="253"/>
      <c r="N1970" s="254"/>
      <c r="O1970" s="254"/>
      <c r="P1970" s="254"/>
      <c r="Q1970" s="254"/>
      <c r="R1970" s="254"/>
      <c r="S1970" s="254"/>
      <c r="T1970" s="255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T1970" s="256" t="s">
        <v>272</v>
      </c>
      <c r="AU1970" s="256" t="s">
        <v>84</v>
      </c>
      <c r="AV1970" s="14" t="s">
        <v>84</v>
      </c>
      <c r="AW1970" s="14" t="s">
        <v>34</v>
      </c>
      <c r="AX1970" s="14" t="s">
        <v>75</v>
      </c>
      <c r="AY1970" s="256" t="s">
        <v>262</v>
      </c>
    </row>
    <row r="1971" s="14" customFormat="1">
      <c r="A1971" s="14"/>
      <c r="B1971" s="246"/>
      <c r="C1971" s="247"/>
      <c r="D1971" s="237" t="s">
        <v>272</v>
      </c>
      <c r="E1971" s="248" t="s">
        <v>19</v>
      </c>
      <c r="F1971" s="249" t="s">
        <v>201</v>
      </c>
      <c r="G1971" s="247"/>
      <c r="H1971" s="250">
        <v>16.190000000000001</v>
      </c>
      <c r="I1971" s="251"/>
      <c r="J1971" s="247"/>
      <c r="K1971" s="247"/>
      <c r="L1971" s="252"/>
      <c r="M1971" s="253"/>
      <c r="N1971" s="254"/>
      <c r="O1971" s="254"/>
      <c r="P1971" s="254"/>
      <c r="Q1971" s="254"/>
      <c r="R1971" s="254"/>
      <c r="S1971" s="254"/>
      <c r="T1971" s="255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T1971" s="256" t="s">
        <v>272</v>
      </c>
      <c r="AU1971" s="256" t="s">
        <v>84</v>
      </c>
      <c r="AV1971" s="14" t="s">
        <v>84</v>
      </c>
      <c r="AW1971" s="14" t="s">
        <v>34</v>
      </c>
      <c r="AX1971" s="14" t="s">
        <v>75</v>
      </c>
      <c r="AY1971" s="256" t="s">
        <v>262</v>
      </c>
    </row>
    <row r="1972" s="14" customFormat="1">
      <c r="A1972" s="14"/>
      <c r="B1972" s="246"/>
      <c r="C1972" s="247"/>
      <c r="D1972" s="237" t="s">
        <v>272</v>
      </c>
      <c r="E1972" s="248" t="s">
        <v>19</v>
      </c>
      <c r="F1972" s="249" t="s">
        <v>209</v>
      </c>
      <c r="G1972" s="247"/>
      <c r="H1972" s="250">
        <v>102.2</v>
      </c>
      <c r="I1972" s="251"/>
      <c r="J1972" s="247"/>
      <c r="K1972" s="247"/>
      <c r="L1972" s="252"/>
      <c r="M1972" s="253"/>
      <c r="N1972" s="254"/>
      <c r="O1972" s="254"/>
      <c r="P1972" s="254"/>
      <c r="Q1972" s="254"/>
      <c r="R1972" s="254"/>
      <c r="S1972" s="254"/>
      <c r="T1972" s="255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T1972" s="256" t="s">
        <v>272</v>
      </c>
      <c r="AU1972" s="256" t="s">
        <v>84</v>
      </c>
      <c r="AV1972" s="14" t="s">
        <v>84</v>
      </c>
      <c r="AW1972" s="14" t="s">
        <v>34</v>
      </c>
      <c r="AX1972" s="14" t="s">
        <v>75</v>
      </c>
      <c r="AY1972" s="256" t="s">
        <v>262</v>
      </c>
    </row>
    <row r="1973" s="14" customFormat="1">
      <c r="A1973" s="14"/>
      <c r="B1973" s="246"/>
      <c r="C1973" s="247"/>
      <c r="D1973" s="237" t="s">
        <v>272</v>
      </c>
      <c r="E1973" s="248" t="s">
        <v>19</v>
      </c>
      <c r="F1973" s="249" t="s">
        <v>184</v>
      </c>
      <c r="G1973" s="247"/>
      <c r="H1973" s="250">
        <v>549.75300000000004</v>
      </c>
      <c r="I1973" s="251"/>
      <c r="J1973" s="247"/>
      <c r="K1973" s="247"/>
      <c r="L1973" s="252"/>
      <c r="M1973" s="253"/>
      <c r="N1973" s="254"/>
      <c r="O1973" s="254"/>
      <c r="P1973" s="254"/>
      <c r="Q1973" s="254"/>
      <c r="R1973" s="254"/>
      <c r="S1973" s="254"/>
      <c r="T1973" s="255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T1973" s="256" t="s">
        <v>272</v>
      </c>
      <c r="AU1973" s="256" t="s">
        <v>84</v>
      </c>
      <c r="AV1973" s="14" t="s">
        <v>84</v>
      </c>
      <c r="AW1973" s="14" t="s">
        <v>34</v>
      </c>
      <c r="AX1973" s="14" t="s">
        <v>75</v>
      </c>
      <c r="AY1973" s="256" t="s">
        <v>262</v>
      </c>
    </row>
    <row r="1974" s="14" customFormat="1">
      <c r="A1974" s="14"/>
      <c r="B1974" s="246"/>
      <c r="C1974" s="247"/>
      <c r="D1974" s="237" t="s">
        <v>272</v>
      </c>
      <c r="E1974" s="248" t="s">
        <v>19</v>
      </c>
      <c r="F1974" s="249" t="s">
        <v>533</v>
      </c>
      <c r="G1974" s="247"/>
      <c r="H1974" s="250">
        <v>-98.216999999999999</v>
      </c>
      <c r="I1974" s="251"/>
      <c r="J1974" s="247"/>
      <c r="K1974" s="247"/>
      <c r="L1974" s="252"/>
      <c r="M1974" s="253"/>
      <c r="N1974" s="254"/>
      <c r="O1974" s="254"/>
      <c r="P1974" s="254"/>
      <c r="Q1974" s="254"/>
      <c r="R1974" s="254"/>
      <c r="S1974" s="254"/>
      <c r="T1974" s="255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T1974" s="256" t="s">
        <v>272</v>
      </c>
      <c r="AU1974" s="256" t="s">
        <v>84</v>
      </c>
      <c r="AV1974" s="14" t="s">
        <v>84</v>
      </c>
      <c r="AW1974" s="14" t="s">
        <v>34</v>
      </c>
      <c r="AX1974" s="14" t="s">
        <v>75</v>
      </c>
      <c r="AY1974" s="256" t="s">
        <v>262</v>
      </c>
    </row>
    <row r="1975" s="15" customFormat="1">
      <c r="A1975" s="15"/>
      <c r="B1975" s="257"/>
      <c r="C1975" s="258"/>
      <c r="D1975" s="237" t="s">
        <v>272</v>
      </c>
      <c r="E1975" s="259" t="s">
        <v>163</v>
      </c>
      <c r="F1975" s="260" t="s">
        <v>278</v>
      </c>
      <c r="G1975" s="258"/>
      <c r="H1975" s="261">
        <v>672.40599999999995</v>
      </c>
      <c r="I1975" s="262"/>
      <c r="J1975" s="258"/>
      <c r="K1975" s="258"/>
      <c r="L1975" s="263"/>
      <c r="M1975" s="264"/>
      <c r="N1975" s="265"/>
      <c r="O1975" s="265"/>
      <c r="P1975" s="265"/>
      <c r="Q1975" s="265"/>
      <c r="R1975" s="265"/>
      <c r="S1975" s="265"/>
      <c r="T1975" s="266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T1975" s="267" t="s">
        <v>272</v>
      </c>
      <c r="AU1975" s="267" t="s">
        <v>84</v>
      </c>
      <c r="AV1975" s="15" t="s">
        <v>268</v>
      </c>
      <c r="AW1975" s="15" t="s">
        <v>34</v>
      </c>
      <c r="AX1975" s="15" t="s">
        <v>82</v>
      </c>
      <c r="AY1975" s="267" t="s">
        <v>262</v>
      </c>
    </row>
    <row r="1976" s="2" customFormat="1" ht="16.5" customHeight="1">
      <c r="A1976" s="40"/>
      <c r="B1976" s="41"/>
      <c r="C1976" s="217" t="s">
        <v>1913</v>
      </c>
      <c r="D1976" s="217" t="s">
        <v>264</v>
      </c>
      <c r="E1976" s="218" t="s">
        <v>1914</v>
      </c>
      <c r="F1976" s="219" t="s">
        <v>1915</v>
      </c>
      <c r="G1976" s="220" t="s">
        <v>116</v>
      </c>
      <c r="H1976" s="221">
        <v>446.53500000000002</v>
      </c>
      <c r="I1976" s="222"/>
      <c r="J1976" s="223">
        <f>ROUND(I1976*H1976,2)</f>
        <v>0</v>
      </c>
      <c r="K1976" s="219" t="s">
        <v>267</v>
      </c>
      <c r="L1976" s="46"/>
      <c r="M1976" s="224" t="s">
        <v>19</v>
      </c>
      <c r="N1976" s="225" t="s">
        <v>46</v>
      </c>
      <c r="O1976" s="86"/>
      <c r="P1976" s="226">
        <f>O1976*H1976</f>
        <v>0</v>
      </c>
      <c r="Q1976" s="226">
        <v>0.001</v>
      </c>
      <c r="R1976" s="226">
        <f>Q1976*H1976</f>
        <v>0.44653500000000002</v>
      </c>
      <c r="S1976" s="226">
        <v>0.00031</v>
      </c>
      <c r="T1976" s="227">
        <f>S1976*H1976</f>
        <v>0.13842585000000002</v>
      </c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R1976" s="228" t="s">
        <v>367</v>
      </c>
      <c r="AT1976" s="228" t="s">
        <v>264</v>
      </c>
      <c r="AU1976" s="228" t="s">
        <v>84</v>
      </c>
      <c r="AY1976" s="19" t="s">
        <v>262</v>
      </c>
      <c r="BE1976" s="229">
        <f>IF(N1976="základní",J1976,0)</f>
        <v>0</v>
      </c>
      <c r="BF1976" s="229">
        <f>IF(N1976="snížená",J1976,0)</f>
        <v>0</v>
      </c>
      <c r="BG1976" s="229">
        <f>IF(N1976="zákl. přenesená",J1976,0)</f>
        <v>0</v>
      </c>
      <c r="BH1976" s="229">
        <f>IF(N1976="sníž. přenesená",J1976,0)</f>
        <v>0</v>
      </c>
      <c r="BI1976" s="229">
        <f>IF(N1976="nulová",J1976,0)</f>
        <v>0</v>
      </c>
      <c r="BJ1976" s="19" t="s">
        <v>82</v>
      </c>
      <c r="BK1976" s="229">
        <f>ROUND(I1976*H1976,2)</f>
        <v>0</v>
      </c>
      <c r="BL1976" s="19" t="s">
        <v>367</v>
      </c>
      <c r="BM1976" s="228" t="s">
        <v>1916</v>
      </c>
    </row>
    <row r="1977" s="2" customFormat="1">
      <c r="A1977" s="40"/>
      <c r="B1977" s="41"/>
      <c r="C1977" s="42"/>
      <c r="D1977" s="230" t="s">
        <v>270</v>
      </c>
      <c r="E1977" s="42"/>
      <c r="F1977" s="231" t="s">
        <v>1917</v>
      </c>
      <c r="G1977" s="42"/>
      <c r="H1977" s="42"/>
      <c r="I1977" s="232"/>
      <c r="J1977" s="42"/>
      <c r="K1977" s="42"/>
      <c r="L1977" s="46"/>
      <c r="M1977" s="233"/>
      <c r="N1977" s="234"/>
      <c r="O1977" s="86"/>
      <c r="P1977" s="86"/>
      <c r="Q1977" s="86"/>
      <c r="R1977" s="86"/>
      <c r="S1977" s="86"/>
      <c r="T1977" s="87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T1977" s="19" t="s">
        <v>270</v>
      </c>
      <c r="AU1977" s="19" t="s">
        <v>84</v>
      </c>
    </row>
    <row r="1978" s="14" customFormat="1">
      <c r="A1978" s="14"/>
      <c r="B1978" s="246"/>
      <c r="C1978" s="247"/>
      <c r="D1978" s="237" t="s">
        <v>272</v>
      </c>
      <c r="E1978" s="248" t="s">
        <v>19</v>
      </c>
      <c r="F1978" s="249" t="s">
        <v>1918</v>
      </c>
      <c r="G1978" s="247"/>
      <c r="H1978" s="250">
        <v>344.33499999999998</v>
      </c>
      <c r="I1978" s="251"/>
      <c r="J1978" s="247"/>
      <c r="K1978" s="247"/>
      <c r="L1978" s="252"/>
      <c r="M1978" s="253"/>
      <c r="N1978" s="254"/>
      <c r="O1978" s="254"/>
      <c r="P1978" s="254"/>
      <c r="Q1978" s="254"/>
      <c r="R1978" s="254"/>
      <c r="S1978" s="254"/>
      <c r="T1978" s="255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T1978" s="256" t="s">
        <v>272</v>
      </c>
      <c r="AU1978" s="256" t="s">
        <v>84</v>
      </c>
      <c r="AV1978" s="14" t="s">
        <v>84</v>
      </c>
      <c r="AW1978" s="14" t="s">
        <v>34</v>
      </c>
      <c r="AX1978" s="14" t="s">
        <v>75</v>
      </c>
      <c r="AY1978" s="256" t="s">
        <v>262</v>
      </c>
    </row>
    <row r="1979" s="14" customFormat="1">
      <c r="A1979" s="14"/>
      <c r="B1979" s="246"/>
      <c r="C1979" s="247"/>
      <c r="D1979" s="237" t="s">
        <v>272</v>
      </c>
      <c r="E1979" s="248" t="s">
        <v>19</v>
      </c>
      <c r="F1979" s="249" t="s">
        <v>1919</v>
      </c>
      <c r="G1979" s="247"/>
      <c r="H1979" s="250">
        <v>102.2</v>
      </c>
      <c r="I1979" s="251"/>
      <c r="J1979" s="247"/>
      <c r="K1979" s="247"/>
      <c r="L1979" s="252"/>
      <c r="M1979" s="253"/>
      <c r="N1979" s="254"/>
      <c r="O1979" s="254"/>
      <c r="P1979" s="254"/>
      <c r="Q1979" s="254"/>
      <c r="R1979" s="254"/>
      <c r="S1979" s="254"/>
      <c r="T1979" s="255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T1979" s="256" t="s">
        <v>272</v>
      </c>
      <c r="AU1979" s="256" t="s">
        <v>84</v>
      </c>
      <c r="AV1979" s="14" t="s">
        <v>84</v>
      </c>
      <c r="AW1979" s="14" t="s">
        <v>34</v>
      </c>
      <c r="AX1979" s="14" t="s">
        <v>75</v>
      </c>
      <c r="AY1979" s="256" t="s">
        <v>262</v>
      </c>
    </row>
    <row r="1980" s="15" customFormat="1">
      <c r="A1980" s="15"/>
      <c r="B1980" s="257"/>
      <c r="C1980" s="258"/>
      <c r="D1980" s="237" t="s">
        <v>272</v>
      </c>
      <c r="E1980" s="259" t="s">
        <v>19</v>
      </c>
      <c r="F1980" s="260" t="s">
        <v>278</v>
      </c>
      <c r="G1980" s="258"/>
      <c r="H1980" s="261">
        <v>446.53500000000002</v>
      </c>
      <c r="I1980" s="262"/>
      <c r="J1980" s="258"/>
      <c r="K1980" s="258"/>
      <c r="L1980" s="263"/>
      <c r="M1980" s="264"/>
      <c r="N1980" s="265"/>
      <c r="O1980" s="265"/>
      <c r="P1980" s="265"/>
      <c r="Q1980" s="265"/>
      <c r="R1980" s="265"/>
      <c r="S1980" s="265"/>
      <c r="T1980" s="266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T1980" s="267" t="s">
        <v>272</v>
      </c>
      <c r="AU1980" s="267" t="s">
        <v>84</v>
      </c>
      <c r="AV1980" s="15" t="s">
        <v>268</v>
      </c>
      <c r="AW1980" s="15" t="s">
        <v>34</v>
      </c>
      <c r="AX1980" s="15" t="s">
        <v>82</v>
      </c>
      <c r="AY1980" s="267" t="s">
        <v>262</v>
      </c>
    </row>
    <row r="1981" s="2" customFormat="1" ht="16.5" customHeight="1">
      <c r="A1981" s="40"/>
      <c r="B1981" s="41"/>
      <c r="C1981" s="217" t="s">
        <v>1920</v>
      </c>
      <c r="D1981" s="217" t="s">
        <v>264</v>
      </c>
      <c r="E1981" s="218" t="s">
        <v>1921</v>
      </c>
      <c r="F1981" s="219" t="s">
        <v>1922</v>
      </c>
      <c r="G1981" s="220" t="s">
        <v>116</v>
      </c>
      <c r="H1981" s="221">
        <v>446.53500000000002</v>
      </c>
      <c r="I1981" s="222"/>
      <c r="J1981" s="223">
        <f>ROUND(I1981*H1981,2)</f>
        <v>0</v>
      </c>
      <c r="K1981" s="219" t="s">
        <v>267</v>
      </c>
      <c r="L1981" s="46"/>
      <c r="M1981" s="224" t="s">
        <v>19</v>
      </c>
      <c r="N1981" s="225" t="s">
        <v>46</v>
      </c>
      <c r="O1981" s="86"/>
      <c r="P1981" s="226">
        <f>O1981*H1981</f>
        <v>0</v>
      </c>
      <c r="Q1981" s="226">
        <v>0</v>
      </c>
      <c r="R1981" s="226">
        <f>Q1981*H1981</f>
        <v>0</v>
      </c>
      <c r="S1981" s="226">
        <v>0</v>
      </c>
      <c r="T1981" s="227">
        <f>S1981*H1981</f>
        <v>0</v>
      </c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R1981" s="228" t="s">
        <v>367</v>
      </c>
      <c r="AT1981" s="228" t="s">
        <v>264</v>
      </c>
      <c r="AU1981" s="228" t="s">
        <v>84</v>
      </c>
      <c r="AY1981" s="19" t="s">
        <v>262</v>
      </c>
      <c r="BE1981" s="229">
        <f>IF(N1981="základní",J1981,0)</f>
        <v>0</v>
      </c>
      <c r="BF1981" s="229">
        <f>IF(N1981="snížená",J1981,0)</f>
        <v>0</v>
      </c>
      <c r="BG1981" s="229">
        <f>IF(N1981="zákl. přenesená",J1981,0)</f>
        <v>0</v>
      </c>
      <c r="BH1981" s="229">
        <f>IF(N1981="sníž. přenesená",J1981,0)</f>
        <v>0</v>
      </c>
      <c r="BI1981" s="229">
        <f>IF(N1981="nulová",J1981,0)</f>
        <v>0</v>
      </c>
      <c r="BJ1981" s="19" t="s">
        <v>82</v>
      </c>
      <c r="BK1981" s="229">
        <f>ROUND(I1981*H1981,2)</f>
        <v>0</v>
      </c>
      <c r="BL1981" s="19" t="s">
        <v>367</v>
      </c>
      <c r="BM1981" s="228" t="s">
        <v>1923</v>
      </c>
    </row>
    <row r="1982" s="2" customFormat="1">
      <c r="A1982" s="40"/>
      <c r="B1982" s="41"/>
      <c r="C1982" s="42"/>
      <c r="D1982" s="230" t="s">
        <v>270</v>
      </c>
      <c r="E1982" s="42"/>
      <c r="F1982" s="231" t="s">
        <v>1924</v>
      </c>
      <c r="G1982" s="42"/>
      <c r="H1982" s="42"/>
      <c r="I1982" s="232"/>
      <c r="J1982" s="42"/>
      <c r="K1982" s="42"/>
      <c r="L1982" s="46"/>
      <c r="M1982" s="233"/>
      <c r="N1982" s="234"/>
      <c r="O1982" s="86"/>
      <c r="P1982" s="86"/>
      <c r="Q1982" s="86"/>
      <c r="R1982" s="86"/>
      <c r="S1982" s="86"/>
      <c r="T1982" s="87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T1982" s="19" t="s">
        <v>270</v>
      </c>
      <c r="AU1982" s="19" t="s">
        <v>84</v>
      </c>
    </row>
    <row r="1983" s="14" customFormat="1">
      <c r="A1983" s="14"/>
      <c r="B1983" s="246"/>
      <c r="C1983" s="247"/>
      <c r="D1983" s="237" t="s">
        <v>272</v>
      </c>
      <c r="E1983" s="248" t="s">
        <v>19</v>
      </c>
      <c r="F1983" s="249" t="s">
        <v>1918</v>
      </c>
      <c r="G1983" s="247"/>
      <c r="H1983" s="250">
        <v>344.33499999999998</v>
      </c>
      <c r="I1983" s="251"/>
      <c r="J1983" s="247"/>
      <c r="K1983" s="247"/>
      <c r="L1983" s="252"/>
      <c r="M1983" s="253"/>
      <c r="N1983" s="254"/>
      <c r="O1983" s="254"/>
      <c r="P1983" s="254"/>
      <c r="Q1983" s="254"/>
      <c r="R1983" s="254"/>
      <c r="S1983" s="254"/>
      <c r="T1983" s="255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T1983" s="256" t="s">
        <v>272</v>
      </c>
      <c r="AU1983" s="256" t="s">
        <v>84</v>
      </c>
      <c r="AV1983" s="14" t="s">
        <v>84</v>
      </c>
      <c r="AW1983" s="14" t="s">
        <v>34</v>
      </c>
      <c r="AX1983" s="14" t="s">
        <v>75</v>
      </c>
      <c r="AY1983" s="256" t="s">
        <v>262</v>
      </c>
    </row>
    <row r="1984" s="14" customFormat="1">
      <c r="A1984" s="14"/>
      <c r="B1984" s="246"/>
      <c r="C1984" s="247"/>
      <c r="D1984" s="237" t="s">
        <v>272</v>
      </c>
      <c r="E1984" s="248" t="s">
        <v>19</v>
      </c>
      <c r="F1984" s="249" t="s">
        <v>1919</v>
      </c>
      <c r="G1984" s="247"/>
      <c r="H1984" s="250">
        <v>102.2</v>
      </c>
      <c r="I1984" s="251"/>
      <c r="J1984" s="247"/>
      <c r="K1984" s="247"/>
      <c r="L1984" s="252"/>
      <c r="M1984" s="253"/>
      <c r="N1984" s="254"/>
      <c r="O1984" s="254"/>
      <c r="P1984" s="254"/>
      <c r="Q1984" s="254"/>
      <c r="R1984" s="254"/>
      <c r="S1984" s="254"/>
      <c r="T1984" s="255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T1984" s="256" t="s">
        <v>272</v>
      </c>
      <c r="AU1984" s="256" t="s">
        <v>84</v>
      </c>
      <c r="AV1984" s="14" t="s">
        <v>84</v>
      </c>
      <c r="AW1984" s="14" t="s">
        <v>34</v>
      </c>
      <c r="AX1984" s="14" t="s">
        <v>75</v>
      </c>
      <c r="AY1984" s="256" t="s">
        <v>262</v>
      </c>
    </row>
    <row r="1985" s="15" customFormat="1">
      <c r="A1985" s="15"/>
      <c r="B1985" s="257"/>
      <c r="C1985" s="258"/>
      <c r="D1985" s="237" t="s">
        <v>272</v>
      </c>
      <c r="E1985" s="259" t="s">
        <v>19</v>
      </c>
      <c r="F1985" s="260" t="s">
        <v>278</v>
      </c>
      <c r="G1985" s="258"/>
      <c r="H1985" s="261">
        <v>446.53500000000002</v>
      </c>
      <c r="I1985" s="262"/>
      <c r="J1985" s="258"/>
      <c r="K1985" s="258"/>
      <c r="L1985" s="263"/>
      <c r="M1985" s="264"/>
      <c r="N1985" s="265"/>
      <c r="O1985" s="265"/>
      <c r="P1985" s="265"/>
      <c r="Q1985" s="265"/>
      <c r="R1985" s="265"/>
      <c r="S1985" s="265"/>
      <c r="T1985" s="266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T1985" s="267" t="s">
        <v>272</v>
      </c>
      <c r="AU1985" s="267" t="s">
        <v>84</v>
      </c>
      <c r="AV1985" s="15" t="s">
        <v>268</v>
      </c>
      <c r="AW1985" s="15" t="s">
        <v>34</v>
      </c>
      <c r="AX1985" s="15" t="s">
        <v>82</v>
      </c>
      <c r="AY1985" s="267" t="s">
        <v>262</v>
      </c>
    </row>
    <row r="1986" s="2" customFormat="1" ht="16.5" customHeight="1">
      <c r="A1986" s="40"/>
      <c r="B1986" s="41"/>
      <c r="C1986" s="217" t="s">
        <v>1925</v>
      </c>
      <c r="D1986" s="217" t="s">
        <v>264</v>
      </c>
      <c r="E1986" s="218" t="s">
        <v>1926</v>
      </c>
      <c r="F1986" s="219" t="s">
        <v>1927</v>
      </c>
      <c r="G1986" s="220" t="s">
        <v>116</v>
      </c>
      <c r="H1986" s="221">
        <v>672.40599999999995</v>
      </c>
      <c r="I1986" s="222"/>
      <c r="J1986" s="223">
        <f>ROUND(I1986*H1986,2)</f>
        <v>0</v>
      </c>
      <c r="K1986" s="219" t="s">
        <v>267</v>
      </c>
      <c r="L1986" s="46"/>
      <c r="M1986" s="224" t="s">
        <v>19</v>
      </c>
      <c r="N1986" s="225" t="s">
        <v>46</v>
      </c>
      <c r="O1986" s="86"/>
      <c r="P1986" s="226">
        <f>O1986*H1986</f>
        <v>0</v>
      </c>
      <c r="Q1986" s="226">
        <v>0.00020000000000000001</v>
      </c>
      <c r="R1986" s="226">
        <f>Q1986*H1986</f>
        <v>0.1344812</v>
      </c>
      <c r="S1986" s="226">
        <v>0</v>
      </c>
      <c r="T1986" s="227">
        <f>S1986*H1986</f>
        <v>0</v>
      </c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R1986" s="228" t="s">
        <v>367</v>
      </c>
      <c r="AT1986" s="228" t="s">
        <v>264</v>
      </c>
      <c r="AU1986" s="228" t="s">
        <v>84</v>
      </c>
      <c r="AY1986" s="19" t="s">
        <v>262</v>
      </c>
      <c r="BE1986" s="229">
        <f>IF(N1986="základní",J1986,0)</f>
        <v>0</v>
      </c>
      <c r="BF1986" s="229">
        <f>IF(N1986="snížená",J1986,0)</f>
        <v>0</v>
      </c>
      <c r="BG1986" s="229">
        <f>IF(N1986="zákl. přenesená",J1986,0)</f>
        <v>0</v>
      </c>
      <c r="BH1986" s="229">
        <f>IF(N1986="sníž. přenesená",J1986,0)</f>
        <v>0</v>
      </c>
      <c r="BI1986" s="229">
        <f>IF(N1986="nulová",J1986,0)</f>
        <v>0</v>
      </c>
      <c r="BJ1986" s="19" t="s">
        <v>82</v>
      </c>
      <c r="BK1986" s="229">
        <f>ROUND(I1986*H1986,2)</f>
        <v>0</v>
      </c>
      <c r="BL1986" s="19" t="s">
        <v>367</v>
      </c>
      <c r="BM1986" s="228" t="s">
        <v>1928</v>
      </c>
    </row>
    <row r="1987" s="2" customFormat="1">
      <c r="A1987" s="40"/>
      <c r="B1987" s="41"/>
      <c r="C1987" s="42"/>
      <c r="D1987" s="230" t="s">
        <v>270</v>
      </c>
      <c r="E1987" s="42"/>
      <c r="F1987" s="231" t="s">
        <v>1929</v>
      </c>
      <c r="G1987" s="42"/>
      <c r="H1987" s="42"/>
      <c r="I1987" s="232"/>
      <c r="J1987" s="42"/>
      <c r="K1987" s="42"/>
      <c r="L1987" s="46"/>
      <c r="M1987" s="233"/>
      <c r="N1987" s="234"/>
      <c r="O1987" s="86"/>
      <c r="P1987" s="86"/>
      <c r="Q1987" s="86"/>
      <c r="R1987" s="86"/>
      <c r="S1987" s="86"/>
      <c r="T1987" s="87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T1987" s="19" t="s">
        <v>270</v>
      </c>
      <c r="AU1987" s="19" t="s">
        <v>84</v>
      </c>
    </row>
    <row r="1988" s="14" customFormat="1">
      <c r="A1988" s="14"/>
      <c r="B1988" s="246"/>
      <c r="C1988" s="247"/>
      <c r="D1988" s="237" t="s">
        <v>272</v>
      </c>
      <c r="E1988" s="248" t="s">
        <v>19</v>
      </c>
      <c r="F1988" s="249" t="s">
        <v>163</v>
      </c>
      <c r="G1988" s="247"/>
      <c r="H1988" s="250">
        <v>672.40599999999995</v>
      </c>
      <c r="I1988" s="251"/>
      <c r="J1988" s="247"/>
      <c r="K1988" s="247"/>
      <c r="L1988" s="252"/>
      <c r="M1988" s="253"/>
      <c r="N1988" s="254"/>
      <c r="O1988" s="254"/>
      <c r="P1988" s="254"/>
      <c r="Q1988" s="254"/>
      <c r="R1988" s="254"/>
      <c r="S1988" s="254"/>
      <c r="T1988" s="255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T1988" s="256" t="s">
        <v>272</v>
      </c>
      <c r="AU1988" s="256" t="s">
        <v>84</v>
      </c>
      <c r="AV1988" s="14" t="s">
        <v>84</v>
      </c>
      <c r="AW1988" s="14" t="s">
        <v>34</v>
      </c>
      <c r="AX1988" s="14" t="s">
        <v>75</v>
      </c>
      <c r="AY1988" s="256" t="s">
        <v>262</v>
      </c>
    </row>
    <row r="1989" s="15" customFormat="1">
      <c r="A1989" s="15"/>
      <c r="B1989" s="257"/>
      <c r="C1989" s="258"/>
      <c r="D1989" s="237" t="s">
        <v>272</v>
      </c>
      <c r="E1989" s="259" t="s">
        <v>19</v>
      </c>
      <c r="F1989" s="260" t="s">
        <v>278</v>
      </c>
      <c r="G1989" s="258"/>
      <c r="H1989" s="261">
        <v>672.40599999999995</v>
      </c>
      <c r="I1989" s="262"/>
      <c r="J1989" s="258"/>
      <c r="K1989" s="258"/>
      <c r="L1989" s="263"/>
      <c r="M1989" s="264"/>
      <c r="N1989" s="265"/>
      <c r="O1989" s="265"/>
      <c r="P1989" s="265"/>
      <c r="Q1989" s="265"/>
      <c r="R1989" s="265"/>
      <c r="S1989" s="265"/>
      <c r="T1989" s="266"/>
      <c r="U1989" s="15"/>
      <c r="V1989" s="15"/>
      <c r="W1989" s="15"/>
      <c r="X1989" s="15"/>
      <c r="Y1989" s="15"/>
      <c r="Z1989" s="15"/>
      <c r="AA1989" s="15"/>
      <c r="AB1989" s="15"/>
      <c r="AC1989" s="15"/>
      <c r="AD1989" s="15"/>
      <c r="AE1989" s="15"/>
      <c r="AT1989" s="267" t="s">
        <v>272</v>
      </c>
      <c r="AU1989" s="267" t="s">
        <v>84</v>
      </c>
      <c r="AV1989" s="15" t="s">
        <v>268</v>
      </c>
      <c r="AW1989" s="15" t="s">
        <v>34</v>
      </c>
      <c r="AX1989" s="15" t="s">
        <v>82</v>
      </c>
      <c r="AY1989" s="267" t="s">
        <v>262</v>
      </c>
    </row>
    <row r="1990" s="2" customFormat="1" ht="24.15" customHeight="1">
      <c r="A1990" s="40"/>
      <c r="B1990" s="41"/>
      <c r="C1990" s="217" t="s">
        <v>1930</v>
      </c>
      <c r="D1990" s="217" t="s">
        <v>264</v>
      </c>
      <c r="E1990" s="218" t="s">
        <v>1931</v>
      </c>
      <c r="F1990" s="219" t="s">
        <v>1932</v>
      </c>
      <c r="G1990" s="220" t="s">
        <v>116</v>
      </c>
      <c r="H1990" s="221">
        <v>672.40599999999995</v>
      </c>
      <c r="I1990" s="222"/>
      <c r="J1990" s="223">
        <f>ROUND(I1990*H1990,2)</f>
        <v>0</v>
      </c>
      <c r="K1990" s="219" t="s">
        <v>267</v>
      </c>
      <c r="L1990" s="46"/>
      <c r="M1990" s="224" t="s">
        <v>19</v>
      </c>
      <c r="N1990" s="225" t="s">
        <v>46</v>
      </c>
      <c r="O1990" s="86"/>
      <c r="P1990" s="226">
        <f>O1990*H1990</f>
        <v>0</v>
      </c>
      <c r="Q1990" s="226">
        <v>0.00025839999999999999</v>
      </c>
      <c r="R1990" s="226">
        <f>Q1990*H1990</f>
        <v>0.17374971039999998</v>
      </c>
      <c r="S1990" s="226">
        <v>0</v>
      </c>
      <c r="T1990" s="227">
        <f>S1990*H1990</f>
        <v>0</v>
      </c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R1990" s="228" t="s">
        <v>367</v>
      </c>
      <c r="AT1990" s="228" t="s">
        <v>264</v>
      </c>
      <c r="AU1990" s="228" t="s">
        <v>84</v>
      </c>
      <c r="AY1990" s="19" t="s">
        <v>262</v>
      </c>
      <c r="BE1990" s="229">
        <f>IF(N1990="základní",J1990,0)</f>
        <v>0</v>
      </c>
      <c r="BF1990" s="229">
        <f>IF(N1990="snížená",J1990,0)</f>
        <v>0</v>
      </c>
      <c r="BG1990" s="229">
        <f>IF(N1990="zákl. přenesená",J1990,0)</f>
        <v>0</v>
      </c>
      <c r="BH1990" s="229">
        <f>IF(N1990="sníž. přenesená",J1990,0)</f>
        <v>0</v>
      </c>
      <c r="BI1990" s="229">
        <f>IF(N1990="nulová",J1990,0)</f>
        <v>0</v>
      </c>
      <c r="BJ1990" s="19" t="s">
        <v>82</v>
      </c>
      <c r="BK1990" s="229">
        <f>ROUND(I1990*H1990,2)</f>
        <v>0</v>
      </c>
      <c r="BL1990" s="19" t="s">
        <v>367</v>
      </c>
      <c r="BM1990" s="228" t="s">
        <v>1933</v>
      </c>
    </row>
    <row r="1991" s="2" customFormat="1">
      <c r="A1991" s="40"/>
      <c r="B1991" s="41"/>
      <c r="C1991" s="42"/>
      <c r="D1991" s="230" t="s">
        <v>270</v>
      </c>
      <c r="E1991" s="42"/>
      <c r="F1991" s="231" t="s">
        <v>1934</v>
      </c>
      <c r="G1991" s="42"/>
      <c r="H1991" s="42"/>
      <c r="I1991" s="232"/>
      <c r="J1991" s="42"/>
      <c r="K1991" s="42"/>
      <c r="L1991" s="46"/>
      <c r="M1991" s="233"/>
      <c r="N1991" s="234"/>
      <c r="O1991" s="86"/>
      <c r="P1991" s="86"/>
      <c r="Q1991" s="86"/>
      <c r="R1991" s="86"/>
      <c r="S1991" s="86"/>
      <c r="T1991" s="87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T1991" s="19" t="s">
        <v>270</v>
      </c>
      <c r="AU1991" s="19" t="s">
        <v>84</v>
      </c>
    </row>
    <row r="1992" s="14" customFormat="1">
      <c r="A1992" s="14"/>
      <c r="B1992" s="246"/>
      <c r="C1992" s="247"/>
      <c r="D1992" s="237" t="s">
        <v>272</v>
      </c>
      <c r="E1992" s="248" t="s">
        <v>19</v>
      </c>
      <c r="F1992" s="249" t="s">
        <v>163</v>
      </c>
      <c r="G1992" s="247"/>
      <c r="H1992" s="250">
        <v>672.40599999999995</v>
      </c>
      <c r="I1992" s="251"/>
      <c r="J1992" s="247"/>
      <c r="K1992" s="247"/>
      <c r="L1992" s="252"/>
      <c r="M1992" s="253"/>
      <c r="N1992" s="254"/>
      <c r="O1992" s="254"/>
      <c r="P1992" s="254"/>
      <c r="Q1992" s="254"/>
      <c r="R1992" s="254"/>
      <c r="S1992" s="254"/>
      <c r="T1992" s="255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T1992" s="256" t="s">
        <v>272</v>
      </c>
      <c r="AU1992" s="256" t="s">
        <v>84</v>
      </c>
      <c r="AV1992" s="14" t="s">
        <v>84</v>
      </c>
      <c r="AW1992" s="14" t="s">
        <v>34</v>
      </c>
      <c r="AX1992" s="14" t="s">
        <v>75</v>
      </c>
      <c r="AY1992" s="256" t="s">
        <v>262</v>
      </c>
    </row>
    <row r="1993" s="15" customFormat="1">
      <c r="A1993" s="15"/>
      <c r="B1993" s="257"/>
      <c r="C1993" s="258"/>
      <c r="D1993" s="237" t="s">
        <v>272</v>
      </c>
      <c r="E1993" s="259" t="s">
        <v>19</v>
      </c>
      <c r="F1993" s="260" t="s">
        <v>278</v>
      </c>
      <c r="G1993" s="258"/>
      <c r="H1993" s="261">
        <v>672.40599999999995</v>
      </c>
      <c r="I1993" s="262"/>
      <c r="J1993" s="258"/>
      <c r="K1993" s="258"/>
      <c r="L1993" s="263"/>
      <c r="M1993" s="264"/>
      <c r="N1993" s="265"/>
      <c r="O1993" s="265"/>
      <c r="P1993" s="265"/>
      <c r="Q1993" s="265"/>
      <c r="R1993" s="265"/>
      <c r="S1993" s="265"/>
      <c r="T1993" s="266"/>
      <c r="U1993" s="15"/>
      <c r="V1993" s="15"/>
      <c r="W1993" s="15"/>
      <c r="X1993" s="15"/>
      <c r="Y1993" s="15"/>
      <c r="Z1993" s="15"/>
      <c r="AA1993" s="15"/>
      <c r="AB1993" s="15"/>
      <c r="AC1993" s="15"/>
      <c r="AD1993" s="15"/>
      <c r="AE1993" s="15"/>
      <c r="AT1993" s="267" t="s">
        <v>272</v>
      </c>
      <c r="AU1993" s="267" t="s">
        <v>84</v>
      </c>
      <c r="AV1993" s="15" t="s">
        <v>268</v>
      </c>
      <c r="AW1993" s="15" t="s">
        <v>34</v>
      </c>
      <c r="AX1993" s="15" t="s">
        <v>82</v>
      </c>
      <c r="AY1993" s="267" t="s">
        <v>262</v>
      </c>
    </row>
    <row r="1994" s="12" customFormat="1" ht="22.8" customHeight="1">
      <c r="A1994" s="12"/>
      <c r="B1994" s="201"/>
      <c r="C1994" s="202"/>
      <c r="D1994" s="203" t="s">
        <v>74</v>
      </c>
      <c r="E1994" s="215" t="s">
        <v>1935</v>
      </c>
      <c r="F1994" s="215" t="s">
        <v>1936</v>
      </c>
      <c r="G1994" s="202"/>
      <c r="H1994" s="202"/>
      <c r="I1994" s="205"/>
      <c r="J1994" s="216">
        <f>BK1994</f>
        <v>0</v>
      </c>
      <c r="K1994" s="202"/>
      <c r="L1994" s="207"/>
      <c r="M1994" s="208"/>
      <c r="N1994" s="209"/>
      <c r="O1994" s="209"/>
      <c r="P1994" s="210">
        <f>SUM(P1995:P2027)</f>
        <v>0</v>
      </c>
      <c r="Q1994" s="209"/>
      <c r="R1994" s="210">
        <f>SUM(R1995:R2027)</f>
        <v>0.00043560000000000002</v>
      </c>
      <c r="S1994" s="209"/>
      <c r="T1994" s="211">
        <f>SUM(T1995:T2027)</f>
        <v>0</v>
      </c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R1994" s="212" t="s">
        <v>84</v>
      </c>
      <c r="AT1994" s="213" t="s">
        <v>74</v>
      </c>
      <c r="AU1994" s="213" t="s">
        <v>82</v>
      </c>
      <c r="AY1994" s="212" t="s">
        <v>262</v>
      </c>
      <c r="BK1994" s="214">
        <f>SUM(BK1995:BK2027)</f>
        <v>0</v>
      </c>
    </row>
    <row r="1995" s="2" customFormat="1" ht="16.5" customHeight="1">
      <c r="A1995" s="40"/>
      <c r="B1995" s="41"/>
      <c r="C1995" s="217" t="s">
        <v>1937</v>
      </c>
      <c r="D1995" s="217" t="s">
        <v>264</v>
      </c>
      <c r="E1995" s="218" t="s">
        <v>1938</v>
      </c>
      <c r="F1995" s="219" t="s">
        <v>1939</v>
      </c>
      <c r="G1995" s="220" t="s">
        <v>116</v>
      </c>
      <c r="H1995" s="221">
        <v>3.96</v>
      </c>
      <c r="I1995" s="222"/>
      <c r="J1995" s="223">
        <f>ROUND(I1995*H1995,2)</f>
        <v>0</v>
      </c>
      <c r="K1995" s="219" t="s">
        <v>267</v>
      </c>
      <c r="L1995" s="46"/>
      <c r="M1995" s="224" t="s">
        <v>19</v>
      </c>
      <c r="N1995" s="225" t="s">
        <v>46</v>
      </c>
      <c r="O1995" s="86"/>
      <c r="P1995" s="226">
        <f>O1995*H1995</f>
        <v>0</v>
      </c>
      <c r="Q1995" s="226">
        <v>0</v>
      </c>
      <c r="R1995" s="226">
        <f>Q1995*H1995</f>
        <v>0</v>
      </c>
      <c r="S1995" s="226">
        <v>0</v>
      </c>
      <c r="T1995" s="227">
        <f>S1995*H1995</f>
        <v>0</v>
      </c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R1995" s="228" t="s">
        <v>367</v>
      </c>
      <c r="AT1995" s="228" t="s">
        <v>264</v>
      </c>
      <c r="AU1995" s="228" t="s">
        <v>84</v>
      </c>
      <c r="AY1995" s="19" t="s">
        <v>262</v>
      </c>
      <c r="BE1995" s="229">
        <f>IF(N1995="základní",J1995,0)</f>
        <v>0</v>
      </c>
      <c r="BF1995" s="229">
        <f>IF(N1995="snížená",J1995,0)</f>
        <v>0</v>
      </c>
      <c r="BG1995" s="229">
        <f>IF(N1995="zákl. přenesená",J1995,0)</f>
        <v>0</v>
      </c>
      <c r="BH1995" s="229">
        <f>IF(N1995="sníž. přenesená",J1995,0)</f>
        <v>0</v>
      </c>
      <c r="BI1995" s="229">
        <f>IF(N1995="nulová",J1995,0)</f>
        <v>0</v>
      </c>
      <c r="BJ1995" s="19" t="s">
        <v>82</v>
      </c>
      <c r="BK1995" s="229">
        <f>ROUND(I1995*H1995,2)</f>
        <v>0</v>
      </c>
      <c r="BL1995" s="19" t="s">
        <v>367</v>
      </c>
      <c r="BM1995" s="228" t="s">
        <v>1940</v>
      </c>
    </row>
    <row r="1996" s="2" customFormat="1">
      <c r="A1996" s="40"/>
      <c r="B1996" s="41"/>
      <c r="C1996" s="42"/>
      <c r="D1996" s="230" t="s">
        <v>270</v>
      </c>
      <c r="E1996" s="42"/>
      <c r="F1996" s="231" t="s">
        <v>1941</v>
      </c>
      <c r="G1996" s="42"/>
      <c r="H1996" s="42"/>
      <c r="I1996" s="232"/>
      <c r="J1996" s="42"/>
      <c r="K1996" s="42"/>
      <c r="L1996" s="46"/>
      <c r="M1996" s="233"/>
      <c r="N1996" s="234"/>
      <c r="O1996" s="86"/>
      <c r="P1996" s="86"/>
      <c r="Q1996" s="86"/>
      <c r="R1996" s="86"/>
      <c r="S1996" s="86"/>
      <c r="T1996" s="87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T1996" s="19" t="s">
        <v>270</v>
      </c>
      <c r="AU1996" s="19" t="s">
        <v>84</v>
      </c>
    </row>
    <row r="1997" s="13" customFormat="1">
      <c r="A1997" s="13"/>
      <c r="B1997" s="235"/>
      <c r="C1997" s="236"/>
      <c r="D1997" s="237" t="s">
        <v>272</v>
      </c>
      <c r="E1997" s="238" t="s">
        <v>19</v>
      </c>
      <c r="F1997" s="239" t="s">
        <v>273</v>
      </c>
      <c r="G1997" s="236"/>
      <c r="H1997" s="238" t="s">
        <v>19</v>
      </c>
      <c r="I1997" s="240"/>
      <c r="J1997" s="236"/>
      <c r="K1997" s="236"/>
      <c r="L1997" s="241"/>
      <c r="M1997" s="242"/>
      <c r="N1997" s="243"/>
      <c r="O1997" s="243"/>
      <c r="P1997" s="243"/>
      <c r="Q1997" s="243"/>
      <c r="R1997" s="243"/>
      <c r="S1997" s="243"/>
      <c r="T1997" s="244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T1997" s="245" t="s">
        <v>272</v>
      </c>
      <c r="AU1997" s="245" t="s">
        <v>84</v>
      </c>
      <c r="AV1997" s="13" t="s">
        <v>82</v>
      </c>
      <c r="AW1997" s="13" t="s">
        <v>34</v>
      </c>
      <c r="AX1997" s="13" t="s">
        <v>75</v>
      </c>
      <c r="AY1997" s="245" t="s">
        <v>262</v>
      </c>
    </row>
    <row r="1998" s="13" customFormat="1">
      <c r="A1998" s="13"/>
      <c r="B1998" s="235"/>
      <c r="C1998" s="236"/>
      <c r="D1998" s="237" t="s">
        <v>272</v>
      </c>
      <c r="E1998" s="238" t="s">
        <v>19</v>
      </c>
      <c r="F1998" s="239" t="s">
        <v>1584</v>
      </c>
      <c r="G1998" s="236"/>
      <c r="H1998" s="238" t="s">
        <v>19</v>
      </c>
      <c r="I1998" s="240"/>
      <c r="J1998" s="236"/>
      <c r="K1998" s="236"/>
      <c r="L1998" s="241"/>
      <c r="M1998" s="242"/>
      <c r="N1998" s="243"/>
      <c r="O1998" s="243"/>
      <c r="P1998" s="243"/>
      <c r="Q1998" s="243"/>
      <c r="R1998" s="243"/>
      <c r="S1998" s="243"/>
      <c r="T1998" s="244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T1998" s="245" t="s">
        <v>272</v>
      </c>
      <c r="AU1998" s="245" t="s">
        <v>84</v>
      </c>
      <c r="AV1998" s="13" t="s">
        <v>82</v>
      </c>
      <c r="AW1998" s="13" t="s">
        <v>34</v>
      </c>
      <c r="AX1998" s="13" t="s">
        <v>75</v>
      </c>
      <c r="AY1998" s="245" t="s">
        <v>262</v>
      </c>
    </row>
    <row r="1999" s="13" customFormat="1">
      <c r="A1999" s="13"/>
      <c r="B1999" s="235"/>
      <c r="C1999" s="236"/>
      <c r="D1999" s="237" t="s">
        <v>272</v>
      </c>
      <c r="E1999" s="238" t="s">
        <v>19</v>
      </c>
      <c r="F1999" s="239" t="s">
        <v>404</v>
      </c>
      <c r="G1999" s="236"/>
      <c r="H1999" s="238" t="s">
        <v>19</v>
      </c>
      <c r="I1999" s="240"/>
      <c r="J1999" s="236"/>
      <c r="K1999" s="236"/>
      <c r="L1999" s="241"/>
      <c r="M1999" s="242"/>
      <c r="N1999" s="243"/>
      <c r="O1999" s="243"/>
      <c r="P1999" s="243"/>
      <c r="Q1999" s="243"/>
      <c r="R1999" s="243"/>
      <c r="S1999" s="243"/>
      <c r="T1999" s="244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T1999" s="245" t="s">
        <v>272</v>
      </c>
      <c r="AU1999" s="245" t="s">
        <v>84</v>
      </c>
      <c r="AV1999" s="13" t="s">
        <v>82</v>
      </c>
      <c r="AW1999" s="13" t="s">
        <v>34</v>
      </c>
      <c r="AX1999" s="13" t="s">
        <v>75</v>
      </c>
      <c r="AY1999" s="245" t="s">
        <v>262</v>
      </c>
    </row>
    <row r="2000" s="14" customFormat="1">
      <c r="A2000" s="14"/>
      <c r="B2000" s="246"/>
      <c r="C2000" s="247"/>
      <c r="D2000" s="237" t="s">
        <v>272</v>
      </c>
      <c r="E2000" s="248" t="s">
        <v>19</v>
      </c>
      <c r="F2000" s="249" t="s">
        <v>1942</v>
      </c>
      <c r="G2000" s="247"/>
      <c r="H2000" s="250">
        <v>1.26</v>
      </c>
      <c r="I2000" s="251"/>
      <c r="J2000" s="247"/>
      <c r="K2000" s="247"/>
      <c r="L2000" s="252"/>
      <c r="M2000" s="253"/>
      <c r="N2000" s="254"/>
      <c r="O2000" s="254"/>
      <c r="P2000" s="254"/>
      <c r="Q2000" s="254"/>
      <c r="R2000" s="254"/>
      <c r="S2000" s="254"/>
      <c r="T2000" s="255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T2000" s="256" t="s">
        <v>272</v>
      </c>
      <c r="AU2000" s="256" t="s">
        <v>84</v>
      </c>
      <c r="AV2000" s="14" t="s">
        <v>84</v>
      </c>
      <c r="AW2000" s="14" t="s">
        <v>34</v>
      </c>
      <c r="AX2000" s="14" t="s">
        <v>75</v>
      </c>
      <c r="AY2000" s="256" t="s">
        <v>262</v>
      </c>
    </row>
    <row r="2001" s="14" customFormat="1">
      <c r="A2001" s="14"/>
      <c r="B2001" s="246"/>
      <c r="C2001" s="247"/>
      <c r="D2001" s="237" t="s">
        <v>272</v>
      </c>
      <c r="E2001" s="248" t="s">
        <v>19</v>
      </c>
      <c r="F2001" s="249" t="s">
        <v>1943</v>
      </c>
      <c r="G2001" s="247"/>
      <c r="H2001" s="250">
        <v>0.27000000000000002</v>
      </c>
      <c r="I2001" s="251"/>
      <c r="J2001" s="247"/>
      <c r="K2001" s="247"/>
      <c r="L2001" s="252"/>
      <c r="M2001" s="253"/>
      <c r="N2001" s="254"/>
      <c r="O2001" s="254"/>
      <c r="P2001" s="254"/>
      <c r="Q2001" s="254"/>
      <c r="R2001" s="254"/>
      <c r="S2001" s="254"/>
      <c r="T2001" s="255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T2001" s="256" t="s">
        <v>272</v>
      </c>
      <c r="AU2001" s="256" t="s">
        <v>84</v>
      </c>
      <c r="AV2001" s="14" t="s">
        <v>84</v>
      </c>
      <c r="AW2001" s="14" t="s">
        <v>34</v>
      </c>
      <c r="AX2001" s="14" t="s">
        <v>75</v>
      </c>
      <c r="AY2001" s="256" t="s">
        <v>262</v>
      </c>
    </row>
    <row r="2002" s="14" customFormat="1">
      <c r="A2002" s="14"/>
      <c r="B2002" s="246"/>
      <c r="C2002" s="247"/>
      <c r="D2002" s="237" t="s">
        <v>272</v>
      </c>
      <c r="E2002" s="248" t="s">
        <v>19</v>
      </c>
      <c r="F2002" s="249" t="s">
        <v>1944</v>
      </c>
      <c r="G2002" s="247"/>
      <c r="H2002" s="250">
        <v>0.27000000000000002</v>
      </c>
      <c r="I2002" s="251"/>
      <c r="J2002" s="247"/>
      <c r="K2002" s="247"/>
      <c r="L2002" s="252"/>
      <c r="M2002" s="253"/>
      <c r="N2002" s="254"/>
      <c r="O2002" s="254"/>
      <c r="P2002" s="254"/>
      <c r="Q2002" s="254"/>
      <c r="R2002" s="254"/>
      <c r="S2002" s="254"/>
      <c r="T2002" s="255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T2002" s="256" t="s">
        <v>272</v>
      </c>
      <c r="AU2002" s="256" t="s">
        <v>84</v>
      </c>
      <c r="AV2002" s="14" t="s">
        <v>84</v>
      </c>
      <c r="AW2002" s="14" t="s">
        <v>34</v>
      </c>
      <c r="AX2002" s="14" t="s">
        <v>75</v>
      </c>
      <c r="AY2002" s="256" t="s">
        <v>262</v>
      </c>
    </row>
    <row r="2003" s="16" customFormat="1">
      <c r="A2003" s="16"/>
      <c r="B2003" s="278"/>
      <c r="C2003" s="279"/>
      <c r="D2003" s="237" t="s">
        <v>272</v>
      </c>
      <c r="E2003" s="280" t="s">
        <v>19</v>
      </c>
      <c r="F2003" s="281" t="s">
        <v>419</v>
      </c>
      <c r="G2003" s="279"/>
      <c r="H2003" s="282">
        <v>1.8</v>
      </c>
      <c r="I2003" s="283"/>
      <c r="J2003" s="279"/>
      <c r="K2003" s="279"/>
      <c r="L2003" s="284"/>
      <c r="M2003" s="285"/>
      <c r="N2003" s="286"/>
      <c r="O2003" s="286"/>
      <c r="P2003" s="286"/>
      <c r="Q2003" s="286"/>
      <c r="R2003" s="286"/>
      <c r="S2003" s="286"/>
      <c r="T2003" s="287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T2003" s="288" t="s">
        <v>272</v>
      </c>
      <c r="AU2003" s="288" t="s">
        <v>84</v>
      </c>
      <c r="AV2003" s="16" t="s">
        <v>95</v>
      </c>
      <c r="AW2003" s="16" t="s">
        <v>34</v>
      </c>
      <c r="AX2003" s="16" t="s">
        <v>75</v>
      </c>
      <c r="AY2003" s="288" t="s">
        <v>262</v>
      </c>
    </row>
    <row r="2004" s="13" customFormat="1">
      <c r="A2004" s="13"/>
      <c r="B2004" s="235"/>
      <c r="C2004" s="236"/>
      <c r="D2004" s="237" t="s">
        <v>272</v>
      </c>
      <c r="E2004" s="238" t="s">
        <v>19</v>
      </c>
      <c r="F2004" s="239" t="s">
        <v>420</v>
      </c>
      <c r="G2004" s="236"/>
      <c r="H2004" s="238" t="s">
        <v>19</v>
      </c>
      <c r="I2004" s="240"/>
      <c r="J2004" s="236"/>
      <c r="K2004" s="236"/>
      <c r="L2004" s="241"/>
      <c r="M2004" s="242"/>
      <c r="N2004" s="243"/>
      <c r="O2004" s="243"/>
      <c r="P2004" s="243"/>
      <c r="Q2004" s="243"/>
      <c r="R2004" s="243"/>
      <c r="S2004" s="243"/>
      <c r="T2004" s="244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T2004" s="245" t="s">
        <v>272</v>
      </c>
      <c r="AU2004" s="245" t="s">
        <v>84</v>
      </c>
      <c r="AV2004" s="13" t="s">
        <v>82</v>
      </c>
      <c r="AW2004" s="13" t="s">
        <v>34</v>
      </c>
      <c r="AX2004" s="13" t="s">
        <v>75</v>
      </c>
      <c r="AY2004" s="245" t="s">
        <v>262</v>
      </c>
    </row>
    <row r="2005" s="14" customFormat="1">
      <c r="A2005" s="14"/>
      <c r="B2005" s="246"/>
      <c r="C2005" s="247"/>
      <c r="D2005" s="237" t="s">
        <v>272</v>
      </c>
      <c r="E2005" s="248" t="s">
        <v>19</v>
      </c>
      <c r="F2005" s="249" t="s">
        <v>1945</v>
      </c>
      <c r="G2005" s="247"/>
      <c r="H2005" s="250">
        <v>1.6200000000000001</v>
      </c>
      <c r="I2005" s="251"/>
      <c r="J2005" s="247"/>
      <c r="K2005" s="247"/>
      <c r="L2005" s="252"/>
      <c r="M2005" s="253"/>
      <c r="N2005" s="254"/>
      <c r="O2005" s="254"/>
      <c r="P2005" s="254"/>
      <c r="Q2005" s="254"/>
      <c r="R2005" s="254"/>
      <c r="S2005" s="254"/>
      <c r="T2005" s="255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T2005" s="256" t="s">
        <v>272</v>
      </c>
      <c r="AU2005" s="256" t="s">
        <v>84</v>
      </c>
      <c r="AV2005" s="14" t="s">
        <v>84</v>
      </c>
      <c r="AW2005" s="14" t="s">
        <v>34</v>
      </c>
      <c r="AX2005" s="14" t="s">
        <v>75</v>
      </c>
      <c r="AY2005" s="256" t="s">
        <v>262</v>
      </c>
    </row>
    <row r="2006" s="14" customFormat="1">
      <c r="A2006" s="14"/>
      <c r="B2006" s="246"/>
      <c r="C2006" s="247"/>
      <c r="D2006" s="237" t="s">
        <v>272</v>
      </c>
      <c r="E2006" s="248" t="s">
        <v>19</v>
      </c>
      <c r="F2006" s="249" t="s">
        <v>1946</v>
      </c>
      <c r="G2006" s="247"/>
      <c r="H2006" s="250">
        <v>0.27000000000000002</v>
      </c>
      <c r="I2006" s="251"/>
      <c r="J2006" s="247"/>
      <c r="K2006" s="247"/>
      <c r="L2006" s="252"/>
      <c r="M2006" s="253"/>
      <c r="N2006" s="254"/>
      <c r="O2006" s="254"/>
      <c r="P2006" s="254"/>
      <c r="Q2006" s="254"/>
      <c r="R2006" s="254"/>
      <c r="S2006" s="254"/>
      <c r="T2006" s="255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T2006" s="256" t="s">
        <v>272</v>
      </c>
      <c r="AU2006" s="256" t="s">
        <v>84</v>
      </c>
      <c r="AV2006" s="14" t="s">
        <v>84</v>
      </c>
      <c r="AW2006" s="14" t="s">
        <v>34</v>
      </c>
      <c r="AX2006" s="14" t="s">
        <v>75</v>
      </c>
      <c r="AY2006" s="256" t="s">
        <v>262</v>
      </c>
    </row>
    <row r="2007" s="14" customFormat="1">
      <c r="A2007" s="14"/>
      <c r="B2007" s="246"/>
      <c r="C2007" s="247"/>
      <c r="D2007" s="237" t="s">
        <v>272</v>
      </c>
      <c r="E2007" s="248" t="s">
        <v>19</v>
      </c>
      <c r="F2007" s="249" t="s">
        <v>1947</v>
      </c>
      <c r="G2007" s="247"/>
      <c r="H2007" s="250">
        <v>0.27000000000000002</v>
      </c>
      <c r="I2007" s="251"/>
      <c r="J2007" s="247"/>
      <c r="K2007" s="247"/>
      <c r="L2007" s="252"/>
      <c r="M2007" s="253"/>
      <c r="N2007" s="254"/>
      <c r="O2007" s="254"/>
      <c r="P2007" s="254"/>
      <c r="Q2007" s="254"/>
      <c r="R2007" s="254"/>
      <c r="S2007" s="254"/>
      <c r="T2007" s="255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T2007" s="256" t="s">
        <v>272</v>
      </c>
      <c r="AU2007" s="256" t="s">
        <v>84</v>
      </c>
      <c r="AV2007" s="14" t="s">
        <v>84</v>
      </c>
      <c r="AW2007" s="14" t="s">
        <v>34</v>
      </c>
      <c r="AX2007" s="14" t="s">
        <v>75</v>
      </c>
      <c r="AY2007" s="256" t="s">
        <v>262</v>
      </c>
    </row>
    <row r="2008" s="16" customFormat="1">
      <c r="A2008" s="16"/>
      <c r="B2008" s="278"/>
      <c r="C2008" s="279"/>
      <c r="D2008" s="237" t="s">
        <v>272</v>
      </c>
      <c r="E2008" s="280" t="s">
        <v>19</v>
      </c>
      <c r="F2008" s="281" t="s">
        <v>419</v>
      </c>
      <c r="G2008" s="279"/>
      <c r="H2008" s="282">
        <v>2.1600000000000001</v>
      </c>
      <c r="I2008" s="283"/>
      <c r="J2008" s="279"/>
      <c r="K2008" s="279"/>
      <c r="L2008" s="284"/>
      <c r="M2008" s="285"/>
      <c r="N2008" s="286"/>
      <c r="O2008" s="286"/>
      <c r="P2008" s="286"/>
      <c r="Q2008" s="286"/>
      <c r="R2008" s="286"/>
      <c r="S2008" s="286"/>
      <c r="T2008" s="287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T2008" s="288" t="s">
        <v>272</v>
      </c>
      <c r="AU2008" s="288" t="s">
        <v>84</v>
      </c>
      <c r="AV2008" s="16" t="s">
        <v>95</v>
      </c>
      <c r="AW2008" s="16" t="s">
        <v>34</v>
      </c>
      <c r="AX2008" s="16" t="s">
        <v>75</v>
      </c>
      <c r="AY2008" s="288" t="s">
        <v>262</v>
      </c>
    </row>
    <row r="2009" s="15" customFormat="1">
      <c r="A2009" s="15"/>
      <c r="B2009" s="257"/>
      <c r="C2009" s="258"/>
      <c r="D2009" s="237" t="s">
        <v>272</v>
      </c>
      <c r="E2009" s="259" t="s">
        <v>19</v>
      </c>
      <c r="F2009" s="260" t="s">
        <v>278</v>
      </c>
      <c r="G2009" s="258"/>
      <c r="H2009" s="261">
        <v>3.96</v>
      </c>
      <c r="I2009" s="262"/>
      <c r="J2009" s="258"/>
      <c r="K2009" s="258"/>
      <c r="L2009" s="263"/>
      <c r="M2009" s="264"/>
      <c r="N2009" s="265"/>
      <c r="O2009" s="265"/>
      <c r="P2009" s="265"/>
      <c r="Q2009" s="265"/>
      <c r="R2009" s="265"/>
      <c r="S2009" s="265"/>
      <c r="T2009" s="266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  <c r="AT2009" s="267" t="s">
        <v>272</v>
      </c>
      <c r="AU2009" s="267" t="s">
        <v>84</v>
      </c>
      <c r="AV2009" s="15" t="s">
        <v>268</v>
      </c>
      <c r="AW2009" s="15" t="s">
        <v>34</v>
      </c>
      <c r="AX2009" s="15" t="s">
        <v>82</v>
      </c>
      <c r="AY2009" s="267" t="s">
        <v>262</v>
      </c>
    </row>
    <row r="2010" s="2" customFormat="1" ht="16.5" customHeight="1">
      <c r="A2010" s="40"/>
      <c r="B2010" s="41"/>
      <c r="C2010" s="268" t="s">
        <v>1948</v>
      </c>
      <c r="D2010" s="268" t="s">
        <v>315</v>
      </c>
      <c r="E2010" s="269" t="s">
        <v>1949</v>
      </c>
      <c r="F2010" s="270" t="s">
        <v>1950</v>
      </c>
      <c r="G2010" s="271" t="s">
        <v>116</v>
      </c>
      <c r="H2010" s="272">
        <v>4.3559999999999999</v>
      </c>
      <c r="I2010" s="273"/>
      <c r="J2010" s="274">
        <f>ROUND(I2010*H2010,2)</f>
        <v>0</v>
      </c>
      <c r="K2010" s="270" t="s">
        <v>267</v>
      </c>
      <c r="L2010" s="275"/>
      <c r="M2010" s="276" t="s">
        <v>19</v>
      </c>
      <c r="N2010" s="277" t="s">
        <v>46</v>
      </c>
      <c r="O2010" s="86"/>
      <c r="P2010" s="226">
        <f>O2010*H2010</f>
        <v>0</v>
      </c>
      <c r="Q2010" s="226">
        <v>0.00010000000000000001</v>
      </c>
      <c r="R2010" s="226">
        <f>Q2010*H2010</f>
        <v>0.00043560000000000002</v>
      </c>
      <c r="S2010" s="226">
        <v>0</v>
      </c>
      <c r="T2010" s="227">
        <f>S2010*H2010</f>
        <v>0</v>
      </c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R2010" s="228" t="s">
        <v>477</v>
      </c>
      <c r="AT2010" s="228" t="s">
        <v>315</v>
      </c>
      <c r="AU2010" s="228" t="s">
        <v>84</v>
      </c>
      <c r="AY2010" s="19" t="s">
        <v>262</v>
      </c>
      <c r="BE2010" s="229">
        <f>IF(N2010="základní",J2010,0)</f>
        <v>0</v>
      </c>
      <c r="BF2010" s="229">
        <f>IF(N2010="snížená",J2010,0)</f>
        <v>0</v>
      </c>
      <c r="BG2010" s="229">
        <f>IF(N2010="zákl. přenesená",J2010,0)</f>
        <v>0</v>
      </c>
      <c r="BH2010" s="229">
        <f>IF(N2010="sníž. přenesená",J2010,0)</f>
        <v>0</v>
      </c>
      <c r="BI2010" s="229">
        <f>IF(N2010="nulová",J2010,0)</f>
        <v>0</v>
      </c>
      <c r="BJ2010" s="19" t="s">
        <v>82</v>
      </c>
      <c r="BK2010" s="229">
        <f>ROUND(I2010*H2010,2)</f>
        <v>0</v>
      </c>
      <c r="BL2010" s="19" t="s">
        <v>367</v>
      </c>
      <c r="BM2010" s="228" t="s">
        <v>1951</v>
      </c>
    </row>
    <row r="2011" s="2" customFormat="1">
      <c r="A2011" s="40"/>
      <c r="B2011" s="41"/>
      <c r="C2011" s="42"/>
      <c r="D2011" s="230" t="s">
        <v>270</v>
      </c>
      <c r="E2011" s="42"/>
      <c r="F2011" s="231" t="s">
        <v>1952</v>
      </c>
      <c r="G2011" s="42"/>
      <c r="H2011" s="42"/>
      <c r="I2011" s="232"/>
      <c r="J2011" s="42"/>
      <c r="K2011" s="42"/>
      <c r="L2011" s="46"/>
      <c r="M2011" s="233"/>
      <c r="N2011" s="234"/>
      <c r="O2011" s="86"/>
      <c r="P2011" s="86"/>
      <c r="Q2011" s="86"/>
      <c r="R2011" s="86"/>
      <c r="S2011" s="86"/>
      <c r="T2011" s="87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T2011" s="19" t="s">
        <v>270</v>
      </c>
      <c r="AU2011" s="19" t="s">
        <v>84</v>
      </c>
    </row>
    <row r="2012" s="13" customFormat="1">
      <c r="A2012" s="13"/>
      <c r="B2012" s="235"/>
      <c r="C2012" s="236"/>
      <c r="D2012" s="237" t="s">
        <v>272</v>
      </c>
      <c r="E2012" s="238" t="s">
        <v>19</v>
      </c>
      <c r="F2012" s="239" t="s">
        <v>273</v>
      </c>
      <c r="G2012" s="236"/>
      <c r="H2012" s="238" t="s">
        <v>19</v>
      </c>
      <c r="I2012" s="240"/>
      <c r="J2012" s="236"/>
      <c r="K2012" s="236"/>
      <c r="L2012" s="241"/>
      <c r="M2012" s="242"/>
      <c r="N2012" s="243"/>
      <c r="O2012" s="243"/>
      <c r="P2012" s="243"/>
      <c r="Q2012" s="243"/>
      <c r="R2012" s="243"/>
      <c r="S2012" s="243"/>
      <c r="T2012" s="244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T2012" s="245" t="s">
        <v>272</v>
      </c>
      <c r="AU2012" s="245" t="s">
        <v>84</v>
      </c>
      <c r="AV2012" s="13" t="s">
        <v>82</v>
      </c>
      <c r="AW2012" s="13" t="s">
        <v>34</v>
      </c>
      <c r="AX2012" s="13" t="s">
        <v>75</v>
      </c>
      <c r="AY2012" s="245" t="s">
        <v>262</v>
      </c>
    </row>
    <row r="2013" s="13" customFormat="1">
      <c r="A2013" s="13"/>
      <c r="B2013" s="235"/>
      <c r="C2013" s="236"/>
      <c r="D2013" s="237" t="s">
        <v>272</v>
      </c>
      <c r="E2013" s="238" t="s">
        <v>19</v>
      </c>
      <c r="F2013" s="239" t="s">
        <v>1584</v>
      </c>
      <c r="G2013" s="236"/>
      <c r="H2013" s="238" t="s">
        <v>19</v>
      </c>
      <c r="I2013" s="240"/>
      <c r="J2013" s="236"/>
      <c r="K2013" s="236"/>
      <c r="L2013" s="241"/>
      <c r="M2013" s="242"/>
      <c r="N2013" s="243"/>
      <c r="O2013" s="243"/>
      <c r="P2013" s="243"/>
      <c r="Q2013" s="243"/>
      <c r="R2013" s="243"/>
      <c r="S2013" s="243"/>
      <c r="T2013" s="244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T2013" s="245" t="s">
        <v>272</v>
      </c>
      <c r="AU2013" s="245" t="s">
        <v>84</v>
      </c>
      <c r="AV2013" s="13" t="s">
        <v>82</v>
      </c>
      <c r="AW2013" s="13" t="s">
        <v>34</v>
      </c>
      <c r="AX2013" s="13" t="s">
        <v>75</v>
      </c>
      <c r="AY2013" s="245" t="s">
        <v>262</v>
      </c>
    </row>
    <row r="2014" s="13" customFormat="1">
      <c r="A2014" s="13"/>
      <c r="B2014" s="235"/>
      <c r="C2014" s="236"/>
      <c r="D2014" s="237" t="s">
        <v>272</v>
      </c>
      <c r="E2014" s="238" t="s">
        <v>19</v>
      </c>
      <c r="F2014" s="239" t="s">
        <v>404</v>
      </c>
      <c r="G2014" s="236"/>
      <c r="H2014" s="238" t="s">
        <v>19</v>
      </c>
      <c r="I2014" s="240"/>
      <c r="J2014" s="236"/>
      <c r="K2014" s="236"/>
      <c r="L2014" s="241"/>
      <c r="M2014" s="242"/>
      <c r="N2014" s="243"/>
      <c r="O2014" s="243"/>
      <c r="P2014" s="243"/>
      <c r="Q2014" s="243"/>
      <c r="R2014" s="243"/>
      <c r="S2014" s="243"/>
      <c r="T2014" s="244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T2014" s="245" t="s">
        <v>272</v>
      </c>
      <c r="AU2014" s="245" t="s">
        <v>84</v>
      </c>
      <c r="AV2014" s="13" t="s">
        <v>82</v>
      </c>
      <c r="AW2014" s="13" t="s">
        <v>34</v>
      </c>
      <c r="AX2014" s="13" t="s">
        <v>75</v>
      </c>
      <c r="AY2014" s="245" t="s">
        <v>262</v>
      </c>
    </row>
    <row r="2015" s="14" customFormat="1">
      <c r="A2015" s="14"/>
      <c r="B2015" s="246"/>
      <c r="C2015" s="247"/>
      <c r="D2015" s="237" t="s">
        <v>272</v>
      </c>
      <c r="E2015" s="248" t="s">
        <v>19</v>
      </c>
      <c r="F2015" s="249" t="s">
        <v>1942</v>
      </c>
      <c r="G2015" s="247"/>
      <c r="H2015" s="250">
        <v>1.26</v>
      </c>
      <c r="I2015" s="251"/>
      <c r="J2015" s="247"/>
      <c r="K2015" s="247"/>
      <c r="L2015" s="252"/>
      <c r="M2015" s="253"/>
      <c r="N2015" s="254"/>
      <c r="O2015" s="254"/>
      <c r="P2015" s="254"/>
      <c r="Q2015" s="254"/>
      <c r="R2015" s="254"/>
      <c r="S2015" s="254"/>
      <c r="T2015" s="255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T2015" s="256" t="s">
        <v>272</v>
      </c>
      <c r="AU2015" s="256" t="s">
        <v>84</v>
      </c>
      <c r="AV2015" s="14" t="s">
        <v>84</v>
      </c>
      <c r="AW2015" s="14" t="s">
        <v>34</v>
      </c>
      <c r="AX2015" s="14" t="s">
        <v>75</v>
      </c>
      <c r="AY2015" s="256" t="s">
        <v>262</v>
      </c>
    </row>
    <row r="2016" s="14" customFormat="1">
      <c r="A2016" s="14"/>
      <c r="B2016" s="246"/>
      <c r="C2016" s="247"/>
      <c r="D2016" s="237" t="s">
        <v>272</v>
      </c>
      <c r="E2016" s="248" t="s">
        <v>19</v>
      </c>
      <c r="F2016" s="249" t="s">
        <v>1943</v>
      </c>
      <c r="G2016" s="247"/>
      <c r="H2016" s="250">
        <v>0.27000000000000002</v>
      </c>
      <c r="I2016" s="251"/>
      <c r="J2016" s="247"/>
      <c r="K2016" s="247"/>
      <c r="L2016" s="252"/>
      <c r="M2016" s="253"/>
      <c r="N2016" s="254"/>
      <c r="O2016" s="254"/>
      <c r="P2016" s="254"/>
      <c r="Q2016" s="254"/>
      <c r="R2016" s="254"/>
      <c r="S2016" s="254"/>
      <c r="T2016" s="255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T2016" s="256" t="s">
        <v>272</v>
      </c>
      <c r="AU2016" s="256" t="s">
        <v>84</v>
      </c>
      <c r="AV2016" s="14" t="s">
        <v>84</v>
      </c>
      <c r="AW2016" s="14" t="s">
        <v>34</v>
      </c>
      <c r="AX2016" s="14" t="s">
        <v>75</v>
      </c>
      <c r="AY2016" s="256" t="s">
        <v>262</v>
      </c>
    </row>
    <row r="2017" s="14" customFormat="1">
      <c r="A2017" s="14"/>
      <c r="B2017" s="246"/>
      <c r="C2017" s="247"/>
      <c r="D2017" s="237" t="s">
        <v>272</v>
      </c>
      <c r="E2017" s="248" t="s">
        <v>19</v>
      </c>
      <c r="F2017" s="249" t="s">
        <v>1944</v>
      </c>
      <c r="G2017" s="247"/>
      <c r="H2017" s="250">
        <v>0.27000000000000002</v>
      </c>
      <c r="I2017" s="251"/>
      <c r="J2017" s="247"/>
      <c r="K2017" s="247"/>
      <c r="L2017" s="252"/>
      <c r="M2017" s="253"/>
      <c r="N2017" s="254"/>
      <c r="O2017" s="254"/>
      <c r="P2017" s="254"/>
      <c r="Q2017" s="254"/>
      <c r="R2017" s="254"/>
      <c r="S2017" s="254"/>
      <c r="T2017" s="255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T2017" s="256" t="s">
        <v>272</v>
      </c>
      <c r="AU2017" s="256" t="s">
        <v>84</v>
      </c>
      <c r="AV2017" s="14" t="s">
        <v>84</v>
      </c>
      <c r="AW2017" s="14" t="s">
        <v>34</v>
      </c>
      <c r="AX2017" s="14" t="s">
        <v>75</v>
      </c>
      <c r="AY2017" s="256" t="s">
        <v>262</v>
      </c>
    </row>
    <row r="2018" s="16" customFormat="1">
      <c r="A2018" s="16"/>
      <c r="B2018" s="278"/>
      <c r="C2018" s="279"/>
      <c r="D2018" s="237" t="s">
        <v>272</v>
      </c>
      <c r="E2018" s="280" t="s">
        <v>19</v>
      </c>
      <c r="F2018" s="281" t="s">
        <v>419</v>
      </c>
      <c r="G2018" s="279"/>
      <c r="H2018" s="282">
        <v>1.8</v>
      </c>
      <c r="I2018" s="283"/>
      <c r="J2018" s="279"/>
      <c r="K2018" s="279"/>
      <c r="L2018" s="284"/>
      <c r="M2018" s="285"/>
      <c r="N2018" s="286"/>
      <c r="O2018" s="286"/>
      <c r="P2018" s="286"/>
      <c r="Q2018" s="286"/>
      <c r="R2018" s="286"/>
      <c r="S2018" s="286"/>
      <c r="T2018" s="287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T2018" s="288" t="s">
        <v>272</v>
      </c>
      <c r="AU2018" s="288" t="s">
        <v>84</v>
      </c>
      <c r="AV2018" s="16" t="s">
        <v>95</v>
      </c>
      <c r="AW2018" s="16" t="s">
        <v>34</v>
      </c>
      <c r="AX2018" s="16" t="s">
        <v>75</v>
      </c>
      <c r="AY2018" s="288" t="s">
        <v>262</v>
      </c>
    </row>
    <row r="2019" s="13" customFormat="1">
      <c r="A2019" s="13"/>
      <c r="B2019" s="235"/>
      <c r="C2019" s="236"/>
      <c r="D2019" s="237" t="s">
        <v>272</v>
      </c>
      <c r="E2019" s="238" t="s">
        <v>19</v>
      </c>
      <c r="F2019" s="239" t="s">
        <v>420</v>
      </c>
      <c r="G2019" s="236"/>
      <c r="H2019" s="238" t="s">
        <v>19</v>
      </c>
      <c r="I2019" s="240"/>
      <c r="J2019" s="236"/>
      <c r="K2019" s="236"/>
      <c r="L2019" s="241"/>
      <c r="M2019" s="242"/>
      <c r="N2019" s="243"/>
      <c r="O2019" s="243"/>
      <c r="P2019" s="243"/>
      <c r="Q2019" s="243"/>
      <c r="R2019" s="243"/>
      <c r="S2019" s="243"/>
      <c r="T2019" s="244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T2019" s="245" t="s">
        <v>272</v>
      </c>
      <c r="AU2019" s="245" t="s">
        <v>84</v>
      </c>
      <c r="AV2019" s="13" t="s">
        <v>82</v>
      </c>
      <c r="AW2019" s="13" t="s">
        <v>34</v>
      </c>
      <c r="AX2019" s="13" t="s">
        <v>75</v>
      </c>
      <c r="AY2019" s="245" t="s">
        <v>262</v>
      </c>
    </row>
    <row r="2020" s="14" customFormat="1">
      <c r="A2020" s="14"/>
      <c r="B2020" s="246"/>
      <c r="C2020" s="247"/>
      <c r="D2020" s="237" t="s">
        <v>272</v>
      </c>
      <c r="E2020" s="248" t="s">
        <v>19</v>
      </c>
      <c r="F2020" s="249" t="s">
        <v>1945</v>
      </c>
      <c r="G2020" s="247"/>
      <c r="H2020" s="250">
        <v>1.6200000000000001</v>
      </c>
      <c r="I2020" s="251"/>
      <c r="J2020" s="247"/>
      <c r="K2020" s="247"/>
      <c r="L2020" s="252"/>
      <c r="M2020" s="253"/>
      <c r="N2020" s="254"/>
      <c r="O2020" s="254"/>
      <c r="P2020" s="254"/>
      <c r="Q2020" s="254"/>
      <c r="R2020" s="254"/>
      <c r="S2020" s="254"/>
      <c r="T2020" s="255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T2020" s="256" t="s">
        <v>272</v>
      </c>
      <c r="AU2020" s="256" t="s">
        <v>84</v>
      </c>
      <c r="AV2020" s="14" t="s">
        <v>84</v>
      </c>
      <c r="AW2020" s="14" t="s">
        <v>34</v>
      </c>
      <c r="AX2020" s="14" t="s">
        <v>75</v>
      </c>
      <c r="AY2020" s="256" t="s">
        <v>262</v>
      </c>
    </row>
    <row r="2021" s="14" customFormat="1">
      <c r="A2021" s="14"/>
      <c r="B2021" s="246"/>
      <c r="C2021" s="247"/>
      <c r="D2021" s="237" t="s">
        <v>272</v>
      </c>
      <c r="E2021" s="248" t="s">
        <v>19</v>
      </c>
      <c r="F2021" s="249" t="s">
        <v>1946</v>
      </c>
      <c r="G2021" s="247"/>
      <c r="H2021" s="250">
        <v>0.27000000000000002</v>
      </c>
      <c r="I2021" s="251"/>
      <c r="J2021" s="247"/>
      <c r="K2021" s="247"/>
      <c r="L2021" s="252"/>
      <c r="M2021" s="253"/>
      <c r="N2021" s="254"/>
      <c r="O2021" s="254"/>
      <c r="P2021" s="254"/>
      <c r="Q2021" s="254"/>
      <c r="R2021" s="254"/>
      <c r="S2021" s="254"/>
      <c r="T2021" s="255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T2021" s="256" t="s">
        <v>272</v>
      </c>
      <c r="AU2021" s="256" t="s">
        <v>84</v>
      </c>
      <c r="AV2021" s="14" t="s">
        <v>84</v>
      </c>
      <c r="AW2021" s="14" t="s">
        <v>34</v>
      </c>
      <c r="AX2021" s="14" t="s">
        <v>75</v>
      </c>
      <c r="AY2021" s="256" t="s">
        <v>262</v>
      </c>
    </row>
    <row r="2022" s="14" customFormat="1">
      <c r="A2022" s="14"/>
      <c r="B2022" s="246"/>
      <c r="C2022" s="247"/>
      <c r="D2022" s="237" t="s">
        <v>272</v>
      </c>
      <c r="E2022" s="248" t="s">
        <v>19</v>
      </c>
      <c r="F2022" s="249" t="s">
        <v>1947</v>
      </c>
      <c r="G2022" s="247"/>
      <c r="H2022" s="250">
        <v>0.27000000000000002</v>
      </c>
      <c r="I2022" s="251"/>
      <c r="J2022" s="247"/>
      <c r="K2022" s="247"/>
      <c r="L2022" s="252"/>
      <c r="M2022" s="253"/>
      <c r="N2022" s="254"/>
      <c r="O2022" s="254"/>
      <c r="P2022" s="254"/>
      <c r="Q2022" s="254"/>
      <c r="R2022" s="254"/>
      <c r="S2022" s="254"/>
      <c r="T2022" s="255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T2022" s="256" t="s">
        <v>272</v>
      </c>
      <c r="AU2022" s="256" t="s">
        <v>84</v>
      </c>
      <c r="AV2022" s="14" t="s">
        <v>84</v>
      </c>
      <c r="AW2022" s="14" t="s">
        <v>34</v>
      </c>
      <c r="AX2022" s="14" t="s">
        <v>75</v>
      </c>
      <c r="AY2022" s="256" t="s">
        <v>262</v>
      </c>
    </row>
    <row r="2023" s="16" customFormat="1">
      <c r="A2023" s="16"/>
      <c r="B2023" s="278"/>
      <c r="C2023" s="279"/>
      <c r="D2023" s="237" t="s">
        <v>272</v>
      </c>
      <c r="E2023" s="280" t="s">
        <v>19</v>
      </c>
      <c r="F2023" s="281" t="s">
        <v>419</v>
      </c>
      <c r="G2023" s="279"/>
      <c r="H2023" s="282">
        <v>2.1600000000000001</v>
      </c>
      <c r="I2023" s="283"/>
      <c r="J2023" s="279"/>
      <c r="K2023" s="279"/>
      <c r="L2023" s="284"/>
      <c r="M2023" s="285"/>
      <c r="N2023" s="286"/>
      <c r="O2023" s="286"/>
      <c r="P2023" s="286"/>
      <c r="Q2023" s="286"/>
      <c r="R2023" s="286"/>
      <c r="S2023" s="286"/>
      <c r="T2023" s="287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T2023" s="288" t="s">
        <v>272</v>
      </c>
      <c r="AU2023" s="288" t="s">
        <v>84</v>
      </c>
      <c r="AV2023" s="16" t="s">
        <v>95</v>
      </c>
      <c r="AW2023" s="16" t="s">
        <v>34</v>
      </c>
      <c r="AX2023" s="16" t="s">
        <v>75</v>
      </c>
      <c r="AY2023" s="288" t="s">
        <v>262</v>
      </c>
    </row>
    <row r="2024" s="15" customFormat="1">
      <c r="A2024" s="15"/>
      <c r="B2024" s="257"/>
      <c r="C2024" s="258"/>
      <c r="D2024" s="237" t="s">
        <v>272</v>
      </c>
      <c r="E2024" s="259" t="s">
        <v>19</v>
      </c>
      <c r="F2024" s="260" t="s">
        <v>278</v>
      </c>
      <c r="G2024" s="258"/>
      <c r="H2024" s="261">
        <v>3.96</v>
      </c>
      <c r="I2024" s="262"/>
      <c r="J2024" s="258"/>
      <c r="K2024" s="258"/>
      <c r="L2024" s="263"/>
      <c r="M2024" s="264"/>
      <c r="N2024" s="265"/>
      <c r="O2024" s="265"/>
      <c r="P2024" s="265"/>
      <c r="Q2024" s="265"/>
      <c r="R2024" s="265"/>
      <c r="S2024" s="265"/>
      <c r="T2024" s="266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T2024" s="267" t="s">
        <v>272</v>
      </c>
      <c r="AU2024" s="267" t="s">
        <v>84</v>
      </c>
      <c r="AV2024" s="15" t="s">
        <v>268</v>
      </c>
      <c r="AW2024" s="15" t="s">
        <v>34</v>
      </c>
      <c r="AX2024" s="15" t="s">
        <v>82</v>
      </c>
      <c r="AY2024" s="267" t="s">
        <v>262</v>
      </c>
    </row>
    <row r="2025" s="14" customFormat="1">
      <c r="A2025" s="14"/>
      <c r="B2025" s="246"/>
      <c r="C2025" s="247"/>
      <c r="D2025" s="237" t="s">
        <v>272</v>
      </c>
      <c r="E2025" s="247"/>
      <c r="F2025" s="249" t="s">
        <v>1953</v>
      </c>
      <c r="G2025" s="247"/>
      <c r="H2025" s="250">
        <v>4.3559999999999999</v>
      </c>
      <c r="I2025" s="251"/>
      <c r="J2025" s="247"/>
      <c r="K2025" s="247"/>
      <c r="L2025" s="252"/>
      <c r="M2025" s="253"/>
      <c r="N2025" s="254"/>
      <c r="O2025" s="254"/>
      <c r="P2025" s="254"/>
      <c r="Q2025" s="254"/>
      <c r="R2025" s="254"/>
      <c r="S2025" s="254"/>
      <c r="T2025" s="255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T2025" s="256" t="s">
        <v>272</v>
      </c>
      <c r="AU2025" s="256" t="s">
        <v>84</v>
      </c>
      <c r="AV2025" s="14" t="s">
        <v>84</v>
      </c>
      <c r="AW2025" s="14" t="s">
        <v>4</v>
      </c>
      <c r="AX2025" s="14" t="s">
        <v>82</v>
      </c>
      <c r="AY2025" s="256" t="s">
        <v>262</v>
      </c>
    </row>
    <row r="2026" s="2" customFormat="1" ht="24.15" customHeight="1">
      <c r="A2026" s="40"/>
      <c r="B2026" s="41"/>
      <c r="C2026" s="217" t="s">
        <v>1954</v>
      </c>
      <c r="D2026" s="217" t="s">
        <v>264</v>
      </c>
      <c r="E2026" s="218" t="s">
        <v>1955</v>
      </c>
      <c r="F2026" s="219" t="s">
        <v>1956</v>
      </c>
      <c r="G2026" s="220" t="s">
        <v>1079</v>
      </c>
      <c r="H2026" s="289"/>
      <c r="I2026" s="222"/>
      <c r="J2026" s="223">
        <f>ROUND(I2026*H2026,2)</f>
        <v>0</v>
      </c>
      <c r="K2026" s="219" t="s">
        <v>267</v>
      </c>
      <c r="L2026" s="46"/>
      <c r="M2026" s="224" t="s">
        <v>19</v>
      </c>
      <c r="N2026" s="225" t="s">
        <v>46</v>
      </c>
      <c r="O2026" s="86"/>
      <c r="P2026" s="226">
        <f>O2026*H2026</f>
        <v>0</v>
      </c>
      <c r="Q2026" s="226">
        <v>0</v>
      </c>
      <c r="R2026" s="226">
        <f>Q2026*H2026</f>
        <v>0</v>
      </c>
      <c r="S2026" s="226">
        <v>0</v>
      </c>
      <c r="T2026" s="227">
        <f>S2026*H2026</f>
        <v>0</v>
      </c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R2026" s="228" t="s">
        <v>367</v>
      </c>
      <c r="AT2026" s="228" t="s">
        <v>264</v>
      </c>
      <c r="AU2026" s="228" t="s">
        <v>84</v>
      </c>
      <c r="AY2026" s="19" t="s">
        <v>262</v>
      </c>
      <c r="BE2026" s="229">
        <f>IF(N2026="základní",J2026,0)</f>
        <v>0</v>
      </c>
      <c r="BF2026" s="229">
        <f>IF(N2026="snížená",J2026,0)</f>
        <v>0</v>
      </c>
      <c r="BG2026" s="229">
        <f>IF(N2026="zákl. přenesená",J2026,0)</f>
        <v>0</v>
      </c>
      <c r="BH2026" s="229">
        <f>IF(N2026="sníž. přenesená",J2026,0)</f>
        <v>0</v>
      </c>
      <c r="BI2026" s="229">
        <f>IF(N2026="nulová",J2026,0)</f>
        <v>0</v>
      </c>
      <c r="BJ2026" s="19" t="s">
        <v>82</v>
      </c>
      <c r="BK2026" s="229">
        <f>ROUND(I2026*H2026,2)</f>
        <v>0</v>
      </c>
      <c r="BL2026" s="19" t="s">
        <v>367</v>
      </c>
      <c r="BM2026" s="228" t="s">
        <v>1957</v>
      </c>
    </row>
    <row r="2027" s="2" customFormat="1">
      <c r="A2027" s="40"/>
      <c r="B2027" s="41"/>
      <c r="C2027" s="42"/>
      <c r="D2027" s="230" t="s">
        <v>270</v>
      </c>
      <c r="E2027" s="42"/>
      <c r="F2027" s="231" t="s">
        <v>1958</v>
      </c>
      <c r="G2027" s="42"/>
      <c r="H2027" s="42"/>
      <c r="I2027" s="232"/>
      <c r="J2027" s="42"/>
      <c r="K2027" s="42"/>
      <c r="L2027" s="46"/>
      <c r="M2027" s="233"/>
      <c r="N2027" s="234"/>
      <c r="O2027" s="86"/>
      <c r="P2027" s="86"/>
      <c r="Q2027" s="86"/>
      <c r="R2027" s="86"/>
      <c r="S2027" s="86"/>
      <c r="T2027" s="87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T2027" s="19" t="s">
        <v>270</v>
      </c>
      <c r="AU2027" s="19" t="s">
        <v>84</v>
      </c>
    </row>
    <row r="2028" s="12" customFormat="1" ht="25.92" customHeight="1">
      <c r="A2028" s="12"/>
      <c r="B2028" s="201"/>
      <c r="C2028" s="202"/>
      <c r="D2028" s="203" t="s">
        <v>74</v>
      </c>
      <c r="E2028" s="204" t="s">
        <v>1959</v>
      </c>
      <c r="F2028" s="204" t="s">
        <v>1960</v>
      </c>
      <c r="G2028" s="202"/>
      <c r="H2028" s="202"/>
      <c r="I2028" s="205"/>
      <c r="J2028" s="206">
        <f>BK2028</f>
        <v>0</v>
      </c>
      <c r="K2028" s="202"/>
      <c r="L2028" s="207"/>
      <c r="M2028" s="208"/>
      <c r="N2028" s="209"/>
      <c r="O2028" s="209"/>
      <c r="P2028" s="210">
        <f>P2029</f>
        <v>0</v>
      </c>
      <c r="Q2028" s="209"/>
      <c r="R2028" s="210">
        <f>R2029</f>
        <v>0</v>
      </c>
      <c r="S2028" s="209"/>
      <c r="T2028" s="211">
        <f>T2029</f>
        <v>0</v>
      </c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R2028" s="212" t="s">
        <v>295</v>
      </c>
      <c r="AT2028" s="213" t="s">
        <v>74</v>
      </c>
      <c r="AU2028" s="213" t="s">
        <v>75</v>
      </c>
      <c r="AY2028" s="212" t="s">
        <v>262</v>
      </c>
      <c r="BK2028" s="214">
        <f>BK2029</f>
        <v>0</v>
      </c>
    </row>
    <row r="2029" s="12" customFormat="1" ht="22.8" customHeight="1">
      <c r="A2029" s="12"/>
      <c r="B2029" s="201"/>
      <c r="C2029" s="202"/>
      <c r="D2029" s="203" t="s">
        <v>74</v>
      </c>
      <c r="E2029" s="215" t="s">
        <v>1961</v>
      </c>
      <c r="F2029" s="215" t="s">
        <v>1962</v>
      </c>
      <c r="G2029" s="202"/>
      <c r="H2029" s="202"/>
      <c r="I2029" s="205"/>
      <c r="J2029" s="216">
        <f>BK2029</f>
        <v>0</v>
      </c>
      <c r="K2029" s="202"/>
      <c r="L2029" s="207"/>
      <c r="M2029" s="208"/>
      <c r="N2029" s="209"/>
      <c r="O2029" s="209"/>
      <c r="P2029" s="210">
        <f>SUM(P2030:P2031)</f>
        <v>0</v>
      </c>
      <c r="Q2029" s="209"/>
      <c r="R2029" s="210">
        <f>SUM(R2030:R2031)</f>
        <v>0</v>
      </c>
      <c r="S2029" s="209"/>
      <c r="T2029" s="211">
        <f>SUM(T2030:T2031)</f>
        <v>0</v>
      </c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R2029" s="212" t="s">
        <v>295</v>
      </c>
      <c r="AT2029" s="213" t="s">
        <v>74</v>
      </c>
      <c r="AU2029" s="213" t="s">
        <v>82</v>
      </c>
      <c r="AY2029" s="212" t="s">
        <v>262</v>
      </c>
      <c r="BK2029" s="214">
        <f>SUM(BK2030:BK2031)</f>
        <v>0</v>
      </c>
    </row>
    <row r="2030" s="2" customFormat="1" ht="16.5" customHeight="1">
      <c r="A2030" s="40"/>
      <c r="B2030" s="41"/>
      <c r="C2030" s="217" t="s">
        <v>1963</v>
      </c>
      <c r="D2030" s="217" t="s">
        <v>264</v>
      </c>
      <c r="E2030" s="218" t="s">
        <v>1964</v>
      </c>
      <c r="F2030" s="219" t="s">
        <v>1962</v>
      </c>
      <c r="G2030" s="220" t="s">
        <v>1079</v>
      </c>
      <c r="H2030" s="289"/>
      <c r="I2030" s="222"/>
      <c r="J2030" s="223">
        <f>ROUND(I2030*H2030,2)</f>
        <v>0</v>
      </c>
      <c r="K2030" s="219" t="s">
        <v>267</v>
      </c>
      <c r="L2030" s="46"/>
      <c r="M2030" s="224" t="s">
        <v>19</v>
      </c>
      <c r="N2030" s="225" t="s">
        <v>46</v>
      </c>
      <c r="O2030" s="86"/>
      <c r="P2030" s="226">
        <f>O2030*H2030</f>
        <v>0</v>
      </c>
      <c r="Q2030" s="226">
        <v>0</v>
      </c>
      <c r="R2030" s="226">
        <f>Q2030*H2030</f>
        <v>0</v>
      </c>
      <c r="S2030" s="226">
        <v>0</v>
      </c>
      <c r="T2030" s="227">
        <f>S2030*H2030</f>
        <v>0</v>
      </c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R2030" s="228" t="s">
        <v>1965</v>
      </c>
      <c r="AT2030" s="228" t="s">
        <v>264</v>
      </c>
      <c r="AU2030" s="228" t="s">
        <v>84</v>
      </c>
      <c r="AY2030" s="19" t="s">
        <v>262</v>
      </c>
      <c r="BE2030" s="229">
        <f>IF(N2030="základní",J2030,0)</f>
        <v>0</v>
      </c>
      <c r="BF2030" s="229">
        <f>IF(N2030="snížená",J2030,0)</f>
        <v>0</v>
      </c>
      <c r="BG2030" s="229">
        <f>IF(N2030="zákl. přenesená",J2030,0)</f>
        <v>0</v>
      </c>
      <c r="BH2030" s="229">
        <f>IF(N2030="sníž. přenesená",J2030,0)</f>
        <v>0</v>
      </c>
      <c r="BI2030" s="229">
        <f>IF(N2030="nulová",J2030,0)</f>
        <v>0</v>
      </c>
      <c r="BJ2030" s="19" t="s">
        <v>82</v>
      </c>
      <c r="BK2030" s="229">
        <f>ROUND(I2030*H2030,2)</f>
        <v>0</v>
      </c>
      <c r="BL2030" s="19" t="s">
        <v>1965</v>
      </c>
      <c r="BM2030" s="228" t="s">
        <v>1966</v>
      </c>
    </row>
    <row r="2031" s="2" customFormat="1">
      <c r="A2031" s="40"/>
      <c r="B2031" s="41"/>
      <c r="C2031" s="42"/>
      <c r="D2031" s="230" t="s">
        <v>270</v>
      </c>
      <c r="E2031" s="42"/>
      <c r="F2031" s="231" t="s">
        <v>1967</v>
      </c>
      <c r="G2031" s="42"/>
      <c r="H2031" s="42"/>
      <c r="I2031" s="232"/>
      <c r="J2031" s="42"/>
      <c r="K2031" s="42"/>
      <c r="L2031" s="46"/>
      <c r="M2031" s="290"/>
      <c r="N2031" s="291"/>
      <c r="O2031" s="292"/>
      <c r="P2031" s="292"/>
      <c r="Q2031" s="292"/>
      <c r="R2031" s="292"/>
      <c r="S2031" s="292"/>
      <c r="T2031" s="293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T2031" s="19" t="s">
        <v>270</v>
      </c>
      <c r="AU2031" s="19" t="s">
        <v>84</v>
      </c>
    </row>
    <row r="2032" s="2" customFormat="1" ht="6.96" customHeight="1">
      <c r="A2032" s="40"/>
      <c r="B2032" s="61"/>
      <c r="C2032" s="62"/>
      <c r="D2032" s="62"/>
      <c r="E2032" s="62"/>
      <c r="F2032" s="62"/>
      <c r="G2032" s="62"/>
      <c r="H2032" s="62"/>
      <c r="I2032" s="62"/>
      <c r="J2032" s="62"/>
      <c r="K2032" s="62"/>
      <c r="L2032" s="46"/>
      <c r="M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</row>
  </sheetData>
  <sheetProtection sheet="1" autoFilter="0" formatColumns="0" formatRows="0" objects="1" scenarios="1" spinCount="100000" saltValue="OHNn7EB0mw0Xpu6mRgbIcc6isbSXyHMs7X1AotS48pYii/LLV/HdWkRSSXPY1+5N7TwmrTGMciyqGGn+5p9aww==" hashValue="+oMVqi4N2sVmihs+p+R0oLNATyjKM+ZKPCW/TncIgw1YsUthFG2GIIXu/JrQjqZrhG+A3e6H7b0J3mFdfBCRbA==" algorithmName="SHA-512" password="CC3D"/>
  <autoFilter ref="C111:K203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0:H100"/>
    <mergeCell ref="E102:H102"/>
    <mergeCell ref="E104:H104"/>
    <mergeCell ref="L2:V2"/>
  </mergeCells>
  <hyperlinks>
    <hyperlink ref="F116" r:id="rId1" display="https://podminky.urs.cz/item/CS_URS_2021_02/113106123"/>
    <hyperlink ref="F124" r:id="rId2" display="https://podminky.urs.cz/item/CS_URS_2021_02/121151103"/>
    <hyperlink ref="F131" r:id="rId3" display="https://podminky.urs.cz/item/CS_URS_2021_02/132212111"/>
    <hyperlink ref="F140" r:id="rId4" display="https://podminky.urs.cz/item/CS_URS_2021_02/132251101"/>
    <hyperlink ref="F147" r:id="rId5" display="https://podminky.urs.cz/item/CS_URS_2021_02/162251102"/>
    <hyperlink ref="F153" r:id="rId6" display="https://podminky.urs.cz/item/CS_URS_2021_02/171251201"/>
    <hyperlink ref="F155" r:id="rId7" display="https://podminky.urs.cz/item/CS_URS_2021_02/174101101"/>
    <hyperlink ref="F163" r:id="rId8" display="https://podminky.urs.cz/item/CS_URS_2021_02/58343810"/>
    <hyperlink ref="F168" r:id="rId9" display="https://podminky.urs.cz/item/CS_URS_2021_02/181951112"/>
    <hyperlink ref="F176" r:id="rId10" display="https://podminky.urs.cz/item/CS_URS_2021_02/271532212"/>
    <hyperlink ref="F185" r:id="rId11" display="https://podminky.urs.cz/item/CS_URS_2021_02/273313611"/>
    <hyperlink ref="F194" r:id="rId12" display="https://podminky.urs.cz/item/CS_URS_2021_02/273351121"/>
    <hyperlink ref="F203" r:id="rId13" display="https://podminky.urs.cz/item/CS_URS_2021_02/273351122"/>
    <hyperlink ref="F212" r:id="rId14" display="https://podminky.urs.cz/item/CS_URS_2021_02/273362021"/>
    <hyperlink ref="F222" r:id="rId15" display="https://podminky.urs.cz/item/CS_URS_2021_02/274313611"/>
    <hyperlink ref="F231" r:id="rId16" display="https://podminky.urs.cz/item/CS_URS_2021_02/279113132"/>
    <hyperlink ref="F238" r:id="rId17" display="https://podminky.urs.cz/item/CS_URS_2021_02/279361821"/>
    <hyperlink ref="F247" r:id="rId18" display="https://podminky.urs.cz/item/CS_URS_2021_02/310237251"/>
    <hyperlink ref="F253" r:id="rId19" display="https://podminky.urs.cz/item/CS_URS_2021_02/311272031"/>
    <hyperlink ref="F260" r:id="rId20" display="https://podminky.urs.cz/item/CS_URS_2021_02/311272231"/>
    <hyperlink ref="F267" r:id="rId21" display="https://podminky.urs.cz/item/CS_URS_2021_02/311272331"/>
    <hyperlink ref="F275" r:id="rId22" display="https://podminky.urs.cz/item/CS_URS_2021_02/317142422"/>
    <hyperlink ref="F286" r:id="rId23" display="https://podminky.urs.cz/item/CS_URS_2021_02/317143451"/>
    <hyperlink ref="F293" r:id="rId24" display="https://podminky.urs.cz/item/CS_URS_2021_02/317143452"/>
    <hyperlink ref="F300" r:id="rId25" display="https://podminky.urs.cz/item/CS_URS_2021_02/317143465"/>
    <hyperlink ref="F307" r:id="rId26" display="https://podminky.urs.cz/item/CS_URS_2021_02/317168052"/>
    <hyperlink ref="F314" r:id="rId27" display="https://podminky.urs.cz/item/CS_URS_2021_02/342272225"/>
    <hyperlink ref="F324" r:id="rId28" display="https://podminky.urs.cz/item/CS_URS_2021_02/564851111"/>
    <hyperlink ref="F342" r:id="rId29" display="https://podminky.urs.cz/item/CS_URS_2021_02/596211110"/>
    <hyperlink ref="F349" r:id="rId30" display="https://podminky.urs.cz/item/CS_URS_2021_02/59245015"/>
    <hyperlink ref="F356" r:id="rId31" display="https://podminky.urs.cz/item/CS_URS_2021_02/611131121"/>
    <hyperlink ref="F360" r:id="rId32" display="https://podminky.urs.cz/item/CS_URS_2021_02/611142001"/>
    <hyperlink ref="F364" r:id="rId33" display="https://podminky.urs.cz/item/CS_URS_2021_02/611311135"/>
    <hyperlink ref="F368" r:id="rId34" display="https://podminky.urs.cz/item/CS_URS_2021_02/611315412"/>
    <hyperlink ref="F383" r:id="rId35" display="https://podminky.urs.cz/item/CS_URS_2021_02/612131121"/>
    <hyperlink ref="F394" r:id="rId36" display="https://podminky.urs.cz/item/CS_URS_2021_02/612142001"/>
    <hyperlink ref="F399" r:id="rId37" display="https://podminky.urs.cz/item/CS_URS_2021_02/612311131"/>
    <hyperlink ref="F405" r:id="rId38" display="https://podminky.urs.cz/item/CS_URS_2021_02/612315412"/>
    <hyperlink ref="F422" r:id="rId39" display="https://podminky.urs.cz/item/CS_URS_2021_02/619991011"/>
    <hyperlink ref="F426" r:id="rId40" display="https://podminky.urs.cz/item/CS_URS_2021_02/621131121"/>
    <hyperlink ref="F432" r:id="rId41" display="https://podminky.urs.cz/item/CS_URS_2021_02/621142001"/>
    <hyperlink ref="F438" r:id="rId42" display="https://podminky.urs.cz/item/CS_URS_2021_02/621151011"/>
    <hyperlink ref="F444" r:id="rId43" display="https://podminky.urs.cz/item/CS_URS_2021_02/621541032"/>
    <hyperlink ref="F452" r:id="rId44" display="https://podminky.urs.cz/item/CS_URS_2021_02/622131121"/>
    <hyperlink ref="F458" r:id="rId45" display="https://podminky.urs.cz/item/CS_URS_2021_02/622151011"/>
    <hyperlink ref="F463" r:id="rId46" display="https://podminky.urs.cz/item/CS_URS_2021_02/622151021"/>
    <hyperlink ref="F471" r:id="rId47" display="https://podminky.urs.cz/item/CS_URS_2021_02/622211031"/>
    <hyperlink ref="F492" r:id="rId48" display="https://podminky.urs.cz/item/CS_URS_2021_02/28375951"/>
    <hyperlink ref="F497" r:id="rId49" display="https://podminky.urs.cz/item/CS_URS_2021_02/28376424"/>
    <hyperlink ref="F502" r:id="rId50" display="https://podminky.urs.cz/item/CS_URS_2021_02/622212001"/>
    <hyperlink ref="F509" r:id="rId51" display="https://podminky.urs.cz/item/CS_URS_2021_02/28376012"/>
    <hyperlink ref="F515" r:id="rId52" display="https://podminky.urs.cz/item/CS_URS_2021_02/622251101"/>
    <hyperlink ref="F520" r:id="rId53" display="https://podminky.urs.cz/item/CS_URS_2021_02/622252001"/>
    <hyperlink ref="F530" r:id="rId54" display="https://podminky.urs.cz/item/CS_URS_2021_02/622252002"/>
    <hyperlink ref="F537" r:id="rId55" display="https://podminky.urs.cz/item/CS_URS_2021_02/59051476"/>
    <hyperlink ref="F542" r:id="rId56" display="https://podminky.urs.cz/item/CS_URS_2021_02/59051512"/>
    <hyperlink ref="F547" r:id="rId57" display="https://podminky.urs.cz/item/CS_URS_2021_02/59051510"/>
    <hyperlink ref="F551" r:id="rId58" display="https://podminky.urs.cz/item/CS_URS_2021_02/63127416"/>
    <hyperlink ref="F556" r:id="rId59" display="https://podminky.urs.cz/item/CS_URS_2021_02/622325201"/>
    <hyperlink ref="F574" r:id="rId60" display="https://podminky.urs.cz/item/CS_URS_2021_02/622511112"/>
    <hyperlink ref="F581" r:id="rId61" display="https://podminky.urs.cz/item/CS_URS_2021_02/622541032"/>
    <hyperlink ref="F586" r:id="rId62" display="https://podminky.urs.cz/item/CS_URS_2021_02/629135102"/>
    <hyperlink ref="F590" r:id="rId63" display="https://podminky.urs.cz/item/CS_URS_2021_02/629991011"/>
    <hyperlink ref="F594" r:id="rId64" display="https://podminky.urs.cz/item/CS_URS_2021_02/629995101"/>
    <hyperlink ref="F612" r:id="rId65" display="https://podminky.urs.cz/item/CS_URS_2021_02/631311115"/>
    <hyperlink ref="F623" r:id="rId66" display="https://podminky.urs.cz/item/CS_URS_2021_02/631319011"/>
    <hyperlink ref="F634" r:id="rId67" display="https://podminky.urs.cz/item/CS_URS_2021_02/631319181"/>
    <hyperlink ref="F639" r:id="rId68" display="https://podminky.urs.cz/item/CS_URS_2021_02/631319222"/>
    <hyperlink ref="F644" r:id="rId69" display="https://podminky.urs.cz/item/CS_URS_2021_02/632441220"/>
    <hyperlink ref="F662" r:id="rId70" display="https://podminky.urs.cz/item/CS_URS_2021_02/632441292"/>
    <hyperlink ref="F680" r:id="rId71" display="https://podminky.urs.cz/item/CS_URS_2021_02/632481213"/>
    <hyperlink ref="F700" r:id="rId72" display="https://podminky.urs.cz/item/CS_URS_2021_02/642944121"/>
    <hyperlink ref="F710" r:id="rId73" display="https://podminky.urs.cz/item/CS_URS_2021_02/55331480"/>
    <hyperlink ref="F717" r:id="rId74" display="https://podminky.urs.cz/item/CS_URS_2021_02/55331481"/>
    <hyperlink ref="F724" r:id="rId75" display="https://podminky.urs.cz/item/CS_URS_2021_02/55331482"/>
    <hyperlink ref="F731" r:id="rId76" display="https://podminky.urs.cz/item/CS_URS_2021_02/55331483"/>
    <hyperlink ref="F738" r:id="rId77" display="https://podminky.urs.cz/item/CS_URS_2021_02/644941111"/>
    <hyperlink ref="F747" r:id="rId78" display="https://podminky.urs.cz/item/CS_URS_2021_02/644941121"/>
    <hyperlink ref="F752" r:id="rId79" display="https://podminky.urs.cz/item/CS_URS_2021_02/42981649"/>
    <hyperlink ref="F758" r:id="rId80" display="https://podminky.urs.cz/item/CS_URS_2021_02/916231213"/>
    <hyperlink ref="F763" r:id="rId81" display="https://podminky.urs.cz/item/CS_URS_2021_02/59217023"/>
    <hyperlink ref="F769" r:id="rId82" display="https://podminky.urs.cz/item/CS_URS_2021_02/941111111"/>
    <hyperlink ref="F775" r:id="rId83" display="https://podminky.urs.cz/item/CS_URS_2021_02/941111211"/>
    <hyperlink ref="F779" r:id="rId84" display="https://podminky.urs.cz/item/CS_URS_2021_02/941111811"/>
    <hyperlink ref="F784" r:id="rId85" display="https://podminky.urs.cz/item/CS_URS_2021_02/944511111"/>
    <hyperlink ref="F788" r:id="rId86" display="https://podminky.urs.cz/item/CS_URS_2021_02/944511211"/>
    <hyperlink ref="F792" r:id="rId87" display="https://podminky.urs.cz/item/CS_URS_2021_02/944511811"/>
    <hyperlink ref="F796" r:id="rId88" display="https://podminky.urs.cz/item/CS_URS_2021_02/949101111"/>
    <hyperlink ref="F820" r:id="rId89" display="https://podminky.urs.cz/item/CS_URS_2021_02/949101112"/>
    <hyperlink ref="F827" r:id="rId90" display="https://podminky.urs.cz/item/CS_URS_2021_02/952901111"/>
    <hyperlink ref="F853" r:id="rId91" display="https://podminky.urs.cz/item/CS_URS_2021_02/962031132"/>
    <hyperlink ref="F863" r:id="rId92" display="https://podminky.urs.cz/item/CS_URS_2021_02/962032231"/>
    <hyperlink ref="F873" r:id="rId93" display="https://podminky.urs.cz/item/CS_URS_2021_02/965042141"/>
    <hyperlink ref="F893" r:id="rId94" display="https://podminky.urs.cz/item/CS_URS_2021_02/965081213"/>
    <hyperlink ref="F906" r:id="rId95" display="https://podminky.urs.cz/item/CS_URS_2021_02/965081313"/>
    <hyperlink ref="F914" r:id="rId96" display="https://podminky.urs.cz/item/CS_URS_2021_02/968072455"/>
    <hyperlink ref="F924" r:id="rId97" display="https://podminky.urs.cz/item/CS_URS_2021_02/968082015"/>
    <hyperlink ref="F930" r:id="rId98" display="https://podminky.urs.cz/item/CS_URS_2021_02/968082016"/>
    <hyperlink ref="F936" r:id="rId99" display="https://podminky.urs.cz/item/CS_URS_2021_02/971033641"/>
    <hyperlink ref="F943" r:id="rId100" display="https://podminky.urs.cz/item/CS_URS_2021_02/978059541"/>
    <hyperlink ref="F958" r:id="rId101" display="https://podminky.urs.cz/item/CS_URS_2021_02/979054451"/>
    <hyperlink ref="F961" r:id="rId102" display="https://podminky.urs.cz/item/CS_URS_2021_02/997013212"/>
    <hyperlink ref="F963" r:id="rId103" display="https://podminky.urs.cz/item/CS_URS_2021_02/997013501"/>
    <hyperlink ref="F965" r:id="rId104" display="https://podminky.urs.cz/item/CS_URS_2021_02/997013509"/>
    <hyperlink ref="F968" r:id="rId105" display="https://podminky.urs.cz/item/CS_URS_2021_02/997013631"/>
    <hyperlink ref="F974" r:id="rId106" display="https://podminky.urs.cz/item/CS_URS_2021_02/711111001"/>
    <hyperlink ref="F994" r:id="rId107" display="https://podminky.urs.cz/item/CS_URS_2021_02/11163150"/>
    <hyperlink ref="F999" r:id="rId108" display="https://podminky.urs.cz/item/CS_URS_2021_02/711141559"/>
    <hyperlink ref="F1022" r:id="rId109" display="https://podminky.urs.cz/item/CS_URS_2021_02/62853005"/>
    <hyperlink ref="F1046" r:id="rId110" display="https://podminky.urs.cz/item/CS_URS_2021_02/711161212"/>
    <hyperlink ref="F1051" r:id="rId111" display="https://podminky.urs.cz/item/CS_URS_2021_02/711191001"/>
    <hyperlink ref="F1078" r:id="rId112" display="https://podminky.urs.cz/item/CS_URS_2021_02/58581220"/>
    <hyperlink ref="F1106" r:id="rId113" display="https://podminky.urs.cz/item/CS_URS_2021_02/998711202"/>
    <hyperlink ref="F1109" r:id="rId114" display="https://podminky.urs.cz/item/CS_URS_2021_02/713110813"/>
    <hyperlink ref="F1116" r:id="rId115" display="https://podminky.urs.cz/item/CS_URS_2021_02/713111111"/>
    <hyperlink ref="F1125" r:id="rId116" display="https://podminky.urs.cz/item/CS_URS_2021_02/63152100"/>
    <hyperlink ref="F1135" r:id="rId117" display="https://podminky.urs.cz/item/CS_URS_2021_02/713121111"/>
    <hyperlink ref="F1156" r:id="rId118" display="https://podminky.urs.cz/item/CS_URS_2021_02/28375912"/>
    <hyperlink ref="F1161" r:id="rId119" display="https://podminky.urs.cz/item/CS_URS_2021_02/713131143"/>
    <hyperlink ref="F1166" r:id="rId120" display="https://podminky.urs.cz/item/CS_URS_2021_02/28376424"/>
    <hyperlink ref="F1172" r:id="rId121" display="https://podminky.urs.cz/item/CS_URS_2021_02/998713202"/>
    <hyperlink ref="F1175" r:id="rId122" display="https://podminky.urs.cz/item/CS_URS_2021_02/725110814"/>
    <hyperlink ref="F1182" r:id="rId123" display="https://podminky.urs.cz/item/CS_URS_2021_02/725210821"/>
    <hyperlink ref="F1189" r:id="rId124" display="https://podminky.urs.cz/item/CS_URS_2021_02/725590812"/>
    <hyperlink ref="F1191" r:id="rId125" display="https://podminky.urs.cz/item/CS_URS_2021_02/998725202"/>
    <hyperlink ref="F1194" r:id="rId126" display="https://podminky.urs.cz/item/CS_URS_2021_02/762083122"/>
    <hyperlink ref="F1199" r:id="rId127" display="https://podminky.urs.cz/item/CS_URS_2021_02/762085103"/>
    <hyperlink ref="F1201" r:id="rId128" display="https://podminky.urs.cz/item/CS_URS_2021_02/54825003"/>
    <hyperlink ref="F1203" r:id="rId129" display="https://podminky.urs.cz/item/CS_URS_2021_02/762123130"/>
    <hyperlink ref="F1210" r:id="rId130" display="https://podminky.urs.cz/item/CS_URS_2021_02/60512135"/>
    <hyperlink ref="F1217" r:id="rId131" display="https://podminky.urs.cz/item/CS_URS_2021_02/762195000"/>
    <hyperlink ref="F1221" r:id="rId132" display="https://podminky.urs.cz/item/CS_URS_2021_02/762332132"/>
    <hyperlink ref="F1231" r:id="rId133" display="https://podminky.urs.cz/item/CS_URS_2021_02/60512130"/>
    <hyperlink ref="F1241" r:id="rId134" display="https://podminky.urs.cz/item/CS_URS_2021_02/762341260"/>
    <hyperlink ref="F1252" r:id="rId135" display="https://podminky.urs.cz/item/CS_URS_2021_02/762341931"/>
    <hyperlink ref="F1257" r:id="rId136" display="https://podminky.urs.cz/item/CS_URS_2021_02/762395000"/>
    <hyperlink ref="F1261" r:id="rId137" display="https://podminky.urs.cz/item/CS_URS_2021_02/998762202"/>
    <hyperlink ref="F1264" r:id="rId138" display="https://podminky.urs.cz/item/CS_URS_2021_02/763131411"/>
    <hyperlink ref="F1274" r:id="rId139" display="https://podminky.urs.cz/item/CS_URS_2021_02/763131412"/>
    <hyperlink ref="F1290" r:id="rId140" display="https://podminky.urs.cz/item/CS_URS_2021_02/763131451"/>
    <hyperlink ref="F1299" r:id="rId141" display="https://podminky.urs.cz/item/CS_URS_2021_02/763131452"/>
    <hyperlink ref="F1311" r:id="rId142" display="https://podminky.urs.cz/item/CS_URS_2021_02/763131621"/>
    <hyperlink ref="F1318" r:id="rId143" display="https://podminky.urs.cz/item/CS_URS_2021_02/59030021"/>
    <hyperlink ref="F1321" r:id="rId144" display="https://podminky.urs.cz/item/CS_URS_2021_02/763131751"/>
    <hyperlink ref="F1328" r:id="rId145" display="https://podminky.urs.cz/item/CS_URS_2021_02/28329028"/>
    <hyperlink ref="F1336" r:id="rId146" display="https://podminky.urs.cz/item/CS_URS_2021_02/763131752"/>
    <hyperlink ref="F1360" r:id="rId147" display="https://podminky.urs.cz/item/CS_URS_2021_02/763131821"/>
    <hyperlink ref="F1376" r:id="rId148" display="https://podminky.urs.cz/item/CS_URS_2021_02/998763402"/>
    <hyperlink ref="F1379" r:id="rId149" display="https://podminky.urs.cz/item/CS_URS_2021_02/764001821"/>
    <hyperlink ref="F1384" r:id="rId150" display="https://podminky.urs.cz/item/CS_URS_2021_02/764002851"/>
    <hyperlink ref="F1386" r:id="rId151" display="https://podminky.urs.cz/item/CS_URS_2021_02/764004801"/>
    <hyperlink ref="F1392" r:id="rId152" display="https://podminky.urs.cz/item/CS_URS_2021_02/764004861"/>
    <hyperlink ref="F1406" r:id="rId153" display="https://podminky.urs.cz/item/CS_URS_2021_02/764211614"/>
    <hyperlink ref="F1413" r:id="rId154" display="https://podminky.urs.cz/item/CS_URS_2021_02/764212633"/>
    <hyperlink ref="F1420" r:id="rId155" display="https://podminky.urs.cz/item/CS_URS_2021_02/764212661"/>
    <hyperlink ref="F1427" r:id="rId156" display="https://podminky.urs.cz/item/CS_URS_2021_02/764212664"/>
    <hyperlink ref="F1434" r:id="rId157" display="https://podminky.urs.cz/item/CS_URS_2021_02/764216603"/>
    <hyperlink ref="F1450" r:id="rId158" display="https://podminky.urs.cz/item/CS_URS_2021_02/764216665"/>
    <hyperlink ref="F1467" r:id="rId159" display="https://podminky.urs.cz/item/CS_URS_2021_02/764314612"/>
    <hyperlink ref="F1472" r:id="rId160" display="https://podminky.urs.cz/item/CS_URS_2021_02/764316643"/>
    <hyperlink ref="F1477" r:id="rId161" display="https://podminky.urs.cz/item/CS_URS_2021_02/764511601"/>
    <hyperlink ref="F1484" r:id="rId162" display="https://podminky.urs.cz/item/CS_URS_2021_02/764511602"/>
    <hyperlink ref="F1491" r:id="rId163" display="https://podminky.urs.cz/item/CS_URS_2021_02/764518621"/>
    <hyperlink ref="F1498" r:id="rId164" display="https://podminky.urs.cz/item/CS_URS_2021_02/764518622"/>
    <hyperlink ref="F1505" r:id="rId165" display="https://podminky.urs.cz/item/CS_URS_2021_02/998764202"/>
    <hyperlink ref="F1508" r:id="rId166" display="https://podminky.urs.cz/item/CS_URS_2021_02/765151003"/>
    <hyperlink ref="F1512" r:id="rId167" display="https://podminky.urs.cz/item/CS_URS_2021_02/62866518"/>
    <hyperlink ref="F1517" r:id="rId168" display="https://podminky.urs.cz/item/CS_URS_2021_02/765151021"/>
    <hyperlink ref="F1519" r:id="rId169" display="https://podminky.urs.cz/item/CS_URS_2021_02/765151061"/>
    <hyperlink ref="F1523" r:id="rId170" display="https://podminky.urs.cz/item/CS_URS_2021_02/998765202"/>
    <hyperlink ref="F1526" r:id="rId171" display="https://podminky.urs.cz/item/CS_URS_2021_02/766411821"/>
    <hyperlink ref="F1533" r:id="rId172" display="https://podminky.urs.cz/item/CS_URS_2021_02/766411822"/>
    <hyperlink ref="F1540" r:id="rId173" display="https://podminky.urs.cz/item/CS_URS_2021_02/766412212"/>
    <hyperlink ref="F1549" r:id="rId174" display="https://podminky.urs.cz/item/CS_URS_2021_02/61191178"/>
    <hyperlink ref="F1559" r:id="rId175" display="https://podminky.urs.cz/item/CS_URS_2021_02/766629214"/>
    <hyperlink ref="F1564" r:id="rId176" display="https://podminky.urs.cz/item/CS_URS_2021_02/766660001"/>
    <hyperlink ref="F1591" r:id="rId177" display="https://podminky.urs.cz/item/CS_URS_2021_02/766660002"/>
    <hyperlink ref="F1604" r:id="rId178" display="https://podminky.urs.cz/item/CS_URS_2021_02/766691914"/>
    <hyperlink ref="F1629" r:id="rId179" display="https://podminky.urs.cz/item/CS_URS_2021_02/998766202"/>
    <hyperlink ref="F1684" r:id="rId180" display="https://podminky.urs.cz/item/CS_URS_2021_02/767161833"/>
    <hyperlink ref="F1689" r:id="rId181" display="https://podminky.urs.cz/item/CS_URS_2021_02/767661811"/>
    <hyperlink ref="F1695" r:id="rId182" display="https://podminky.urs.cz/item/CS_URS_2021_02/767662110"/>
    <hyperlink ref="F1721" r:id="rId183" display="https://podminky.urs.cz/item/CS_URS_2021_02/998767202"/>
    <hyperlink ref="F1724" r:id="rId184" display="https://podminky.urs.cz/item/CS_URS_2021_02/771111011"/>
    <hyperlink ref="F1728" r:id="rId185" display="https://podminky.urs.cz/item/CS_URS_2021_02/771121011"/>
    <hyperlink ref="F1732" r:id="rId186" display="https://podminky.urs.cz/item/CS_URS_2021_02/771151011"/>
    <hyperlink ref="F1736" r:id="rId187" display="https://podminky.urs.cz/item/CS_URS_2021_02/771474114"/>
    <hyperlink ref="F1755" r:id="rId188" display="https://podminky.urs.cz/item/CS_URS_2021_02/771474134"/>
    <hyperlink ref="F1760" r:id="rId189" display="https://podminky.urs.cz/item/CS_URS_2021_02/771574111"/>
    <hyperlink ref="F1783" r:id="rId190" display="https://podminky.urs.cz/item/CS_URS_2021_02/59761011"/>
    <hyperlink ref="F1790" r:id="rId191" display="https://podminky.urs.cz/item/CS_URS_2021_02/771591112"/>
    <hyperlink ref="F1795" r:id="rId192" display="https://podminky.urs.cz/item/CS_URS_2021_02/771591115"/>
    <hyperlink ref="F1797" r:id="rId193" display="https://podminky.urs.cz/item/CS_URS_2021_02/771591241"/>
    <hyperlink ref="F1799" r:id="rId194" display="https://podminky.urs.cz/item/CS_URS_2021_02/771591242"/>
    <hyperlink ref="F1801" r:id="rId195" display="https://podminky.urs.cz/item/CS_URS_2021_02/771591264"/>
    <hyperlink ref="F1809" r:id="rId196" display="https://podminky.urs.cz/item/CS_URS_2021_02/998771202"/>
    <hyperlink ref="F1812" r:id="rId197" display="https://podminky.urs.cz/item/CS_URS_2021_02/781111011"/>
    <hyperlink ref="F1816" r:id="rId198" display="https://podminky.urs.cz/item/CS_URS_2021_02/781121011"/>
    <hyperlink ref="F1832" r:id="rId199" display="https://podminky.urs.cz/item/CS_URS_2021_02/781131112"/>
    <hyperlink ref="F1837" r:id="rId200" display="https://podminky.urs.cz/item/CS_URS_2021_02/781131251"/>
    <hyperlink ref="F1840" r:id="rId201" display="https://podminky.urs.cz/item/CS_URS_2021_02/781151031"/>
    <hyperlink ref="F1844" r:id="rId202" display="https://podminky.urs.cz/item/CS_URS_2021_02/781161021"/>
    <hyperlink ref="F1857" r:id="rId203" display="https://podminky.urs.cz/item/CS_URS_2021_02/59054131"/>
    <hyperlink ref="F1871" r:id="rId204" display="https://podminky.urs.cz/item/CS_URS_2021_02/781474111"/>
    <hyperlink ref="F1875" r:id="rId205" display="https://podminky.urs.cz/item/CS_URS_2021_02/59761026R"/>
    <hyperlink ref="F1880" r:id="rId206" display="https://podminky.urs.cz/item/CS_URS_2021_02/998781202"/>
    <hyperlink ref="F1883" r:id="rId207" display="https://podminky.urs.cz/item/CS_URS_2021_02/783101203"/>
    <hyperlink ref="F1890" r:id="rId208" display="https://podminky.urs.cz/item/CS_URS_2021_02/783101403"/>
    <hyperlink ref="F1895" r:id="rId209" display="https://podminky.urs.cz/item/CS_URS_2021_02/783113111"/>
    <hyperlink ref="F1899" r:id="rId210" display="https://podminky.urs.cz/item/CS_URS_2021_02/783118101"/>
    <hyperlink ref="F1904" r:id="rId211" display="https://podminky.urs.cz/item/CS_URS_2021_02/783301313"/>
    <hyperlink ref="F1919" r:id="rId212" display="https://podminky.urs.cz/item/CS_URS_2021_02/783301401"/>
    <hyperlink ref="F1924" r:id="rId213" display="https://podminky.urs.cz/item/CS_URS_2021_02/783314201"/>
    <hyperlink ref="F1929" r:id="rId214" display="https://podminky.urs.cz/item/CS_URS_2021_02/783315101"/>
    <hyperlink ref="F1934" r:id="rId215" display="https://podminky.urs.cz/item/CS_URS_2021_02/783317101"/>
    <hyperlink ref="F1939" r:id="rId216" display="https://podminky.urs.cz/item/CS_URS_2021_02/783901453"/>
    <hyperlink ref="F1948" r:id="rId217" display="https://podminky.urs.cz/item/CS_URS_2021_02/783933151"/>
    <hyperlink ref="F1957" r:id="rId218" display="https://podminky.urs.cz/item/CS_URS_2021_02/783937161"/>
    <hyperlink ref="F1967" r:id="rId219" display="https://podminky.urs.cz/item/CS_URS_2021_02/784111001"/>
    <hyperlink ref="F1977" r:id="rId220" display="https://podminky.urs.cz/item/CS_URS_2021_02/784121001"/>
    <hyperlink ref="F1982" r:id="rId221" display="https://podminky.urs.cz/item/CS_URS_2021_02/784121011"/>
    <hyperlink ref="F1987" r:id="rId222" display="https://podminky.urs.cz/item/CS_URS_2021_02/784181121"/>
    <hyperlink ref="F1991" r:id="rId223" display="https://podminky.urs.cz/item/CS_URS_2021_02/784211101"/>
    <hyperlink ref="F1996" r:id="rId224" display="https://podminky.urs.cz/item/CS_URS_2021_02/787911115"/>
    <hyperlink ref="F2011" r:id="rId225" display="https://podminky.urs.cz/item/CS_URS_2021_02/63479014"/>
    <hyperlink ref="F2027" r:id="rId226" display="https://podminky.urs.cz/item/CS_URS_2021_02/998787202"/>
    <hyperlink ref="F2031" r:id="rId227" display="https://podminky.urs.cz/item/CS_URS_2021_02/03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2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</row>
    <row r="8">
      <c r="B8" s="22"/>
      <c r="D8" s="146" t="s">
        <v>135</v>
      </c>
      <c r="L8" s="22"/>
    </row>
    <row r="9" s="1" customFormat="1" ht="16.5" customHeight="1">
      <c r="B9" s="22"/>
      <c r="E9" s="147" t="s">
        <v>139</v>
      </c>
      <c r="F9" s="1"/>
      <c r="G9" s="1"/>
      <c r="H9" s="1"/>
      <c r="L9" s="22"/>
    </row>
    <row r="10" s="1" customFormat="1" ht="12" customHeight="1">
      <c r="B10" s="22"/>
      <c r="D10" s="146" t="s">
        <v>142</v>
      </c>
      <c r="L10" s="22"/>
    </row>
    <row r="11" s="2" customFormat="1" ht="16.5" customHeight="1">
      <c r="A11" s="40"/>
      <c r="B11" s="46"/>
      <c r="C11" s="40"/>
      <c r="D11" s="40"/>
      <c r="E11" s="160" t="s">
        <v>1968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1969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1970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22</v>
      </c>
      <c r="G16" s="40"/>
      <c r="H16" s="40"/>
      <c r="I16" s="146" t="s">
        <v>23</v>
      </c>
      <c r="J16" s="150" t="str">
        <f>'Rekapitulace stavby'!AN8</f>
        <v>24. 3. 2022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27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6" t="s">
        <v>29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30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32</v>
      </c>
      <c r="E24" s="40"/>
      <c r="F24" s="40"/>
      <c r="G24" s="40"/>
      <c r="H24" s="40"/>
      <c r="I24" s="146" t="s">
        <v>26</v>
      </c>
      <c r="J24" s="135" t="s">
        <v>1971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1972</v>
      </c>
      <c r="F25" s="40"/>
      <c r="G25" s="40"/>
      <c r="H25" s="40"/>
      <c r="I25" s="146" t="s">
        <v>29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35</v>
      </c>
      <c r="E27" s="40"/>
      <c r="F27" s="40"/>
      <c r="G27" s="40"/>
      <c r="H27" s="40"/>
      <c r="I27" s="146" t="s">
        <v>26</v>
      </c>
      <c r="J27" s="135" t="s">
        <v>1971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1972</v>
      </c>
      <c r="F28" s="40"/>
      <c r="G28" s="40"/>
      <c r="H28" s="40"/>
      <c r="I28" s="146" t="s">
        <v>29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7" t="s">
        <v>41</v>
      </c>
      <c r="E34" s="40"/>
      <c r="F34" s="40"/>
      <c r="G34" s="40"/>
      <c r="H34" s="40"/>
      <c r="I34" s="40"/>
      <c r="J34" s="158">
        <f>ROUND(J100,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9" t="s">
        <v>43</v>
      </c>
      <c r="G36" s="40"/>
      <c r="H36" s="40"/>
      <c r="I36" s="159" t="s">
        <v>42</v>
      </c>
      <c r="J36" s="159" t="s">
        <v>44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0" t="s">
        <v>45</v>
      </c>
      <c r="E37" s="146" t="s">
        <v>46</v>
      </c>
      <c r="F37" s="161">
        <f>ROUND((SUM(BE100:BE204)),  2)</f>
        <v>0</v>
      </c>
      <c r="G37" s="40"/>
      <c r="H37" s="40"/>
      <c r="I37" s="162">
        <v>0.20999999999999999</v>
      </c>
      <c r="J37" s="161">
        <f>ROUND(((SUM(BE100:BE204))*I37),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47</v>
      </c>
      <c r="F38" s="161">
        <f>ROUND((SUM(BF100:BF204)),  2)</f>
        <v>0</v>
      </c>
      <c r="G38" s="40"/>
      <c r="H38" s="40"/>
      <c r="I38" s="162">
        <v>0.14999999999999999</v>
      </c>
      <c r="J38" s="161">
        <f>ROUND(((SUM(BF100:BF204))*I38),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48</v>
      </c>
      <c r="F39" s="161">
        <f>ROUND((SUM(BG100:BG204)),  2)</f>
        <v>0</v>
      </c>
      <c r="G39" s="40"/>
      <c r="H39" s="40"/>
      <c r="I39" s="162">
        <v>0.20999999999999999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49</v>
      </c>
      <c r="F40" s="161">
        <f>ROUND((SUM(BH100:BH204)),  2)</f>
        <v>0</v>
      </c>
      <c r="G40" s="40"/>
      <c r="H40" s="40"/>
      <c r="I40" s="162">
        <v>0.14999999999999999</v>
      </c>
      <c r="J40" s="161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50</v>
      </c>
      <c r="F41" s="161">
        <f>ROUND((SUM(BI100:BI204)),  2)</f>
        <v>0</v>
      </c>
      <c r="G41" s="40"/>
      <c r="H41" s="40"/>
      <c r="I41" s="162">
        <v>0</v>
      </c>
      <c r="J41" s="161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51</v>
      </c>
      <c r="E43" s="165"/>
      <c r="F43" s="165"/>
      <c r="G43" s="166" t="s">
        <v>52</v>
      </c>
      <c r="H43" s="167" t="s">
        <v>53</v>
      </c>
      <c r="I43" s="165"/>
      <c r="J43" s="168">
        <f>SUM(J34:J41)</f>
        <v>0</v>
      </c>
      <c r="K43" s="169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216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Stavební úpravy a přístavba šaten u fotbalového hřiště, Lukavice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135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4" t="s">
        <v>139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4" t="s">
        <v>1968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1969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D.1.4.1 UN - Zdravotně technické instalace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st. 339 a1180/1, Lukavice u Rychnova nad Kněžnou</v>
      </c>
      <c r="G60" s="42"/>
      <c r="H60" s="42"/>
      <c r="I60" s="34" t="s">
        <v>23</v>
      </c>
      <c r="J60" s="74" t="str">
        <f>IF(J16="","",J16)</f>
        <v>24. 3. 2022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Obec Lukavice, č.p. 190, 516 03 Lukavice</v>
      </c>
      <c r="G62" s="42"/>
      <c r="H62" s="42"/>
      <c r="I62" s="34" t="s">
        <v>32</v>
      </c>
      <c r="J62" s="38" t="str">
        <f>E25</f>
        <v>Tomáš Ryngl, DiS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35</v>
      </c>
      <c r="J63" s="38" t="str">
        <f>E28</f>
        <v>Tomáš Ryngl, DiS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5" t="s">
        <v>217</v>
      </c>
      <c r="D65" s="176"/>
      <c r="E65" s="176"/>
      <c r="F65" s="176"/>
      <c r="G65" s="176"/>
      <c r="H65" s="176"/>
      <c r="I65" s="176"/>
      <c r="J65" s="177" t="s">
        <v>218</v>
      </c>
      <c r="K65" s="176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8" t="s">
        <v>73</v>
      </c>
      <c r="D67" s="42"/>
      <c r="E67" s="42"/>
      <c r="F67" s="42"/>
      <c r="G67" s="42"/>
      <c r="H67" s="42"/>
      <c r="I67" s="42"/>
      <c r="J67" s="104">
        <f>J100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219</v>
      </c>
    </row>
    <row r="68" s="9" customFormat="1" ht="24.96" customHeight="1">
      <c r="A68" s="9"/>
      <c r="B68" s="179"/>
      <c r="C68" s="180"/>
      <c r="D68" s="181" t="s">
        <v>229</v>
      </c>
      <c r="E68" s="182"/>
      <c r="F68" s="182"/>
      <c r="G68" s="182"/>
      <c r="H68" s="182"/>
      <c r="I68" s="182"/>
      <c r="J68" s="183">
        <f>J101</f>
        <v>0</v>
      </c>
      <c r="K68" s="180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27"/>
      <c r="D69" s="186" t="s">
        <v>231</v>
      </c>
      <c r="E69" s="187"/>
      <c r="F69" s="187"/>
      <c r="G69" s="187"/>
      <c r="H69" s="187"/>
      <c r="I69" s="187"/>
      <c r="J69" s="188">
        <f>J102</f>
        <v>0</v>
      </c>
      <c r="K69" s="127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27"/>
      <c r="D70" s="186" t="s">
        <v>1973</v>
      </c>
      <c r="E70" s="187"/>
      <c r="F70" s="187"/>
      <c r="G70" s="187"/>
      <c r="H70" s="187"/>
      <c r="I70" s="187"/>
      <c r="J70" s="188">
        <f>J116</f>
        <v>0</v>
      </c>
      <c r="K70" s="127"/>
      <c r="L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27"/>
      <c r="D71" s="186" t="s">
        <v>1974</v>
      </c>
      <c r="E71" s="187"/>
      <c r="F71" s="187"/>
      <c r="G71" s="187"/>
      <c r="H71" s="187"/>
      <c r="I71" s="187"/>
      <c r="J71" s="188">
        <f>J144</f>
        <v>0</v>
      </c>
      <c r="K71" s="127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27"/>
      <c r="D72" s="186" t="s">
        <v>1975</v>
      </c>
      <c r="E72" s="187"/>
      <c r="F72" s="187"/>
      <c r="G72" s="187"/>
      <c r="H72" s="187"/>
      <c r="I72" s="187"/>
      <c r="J72" s="188">
        <f>J165</f>
        <v>0</v>
      </c>
      <c r="K72" s="127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27"/>
      <c r="D73" s="186" t="s">
        <v>232</v>
      </c>
      <c r="E73" s="187"/>
      <c r="F73" s="187"/>
      <c r="G73" s="187"/>
      <c r="H73" s="187"/>
      <c r="I73" s="187"/>
      <c r="J73" s="188">
        <f>J172</f>
        <v>0</v>
      </c>
      <c r="K73" s="127"/>
      <c r="L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27"/>
      <c r="D74" s="186" t="s">
        <v>1976</v>
      </c>
      <c r="E74" s="187"/>
      <c r="F74" s="187"/>
      <c r="G74" s="187"/>
      <c r="H74" s="187"/>
      <c r="I74" s="187"/>
      <c r="J74" s="188">
        <f>J190</f>
        <v>0</v>
      </c>
      <c r="K74" s="127"/>
      <c r="L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27"/>
      <c r="D75" s="186" t="s">
        <v>1977</v>
      </c>
      <c r="E75" s="187"/>
      <c r="F75" s="187"/>
      <c r="G75" s="187"/>
      <c r="H75" s="187"/>
      <c r="I75" s="187"/>
      <c r="J75" s="188">
        <f>J195</f>
        <v>0</v>
      </c>
      <c r="K75" s="127"/>
      <c r="L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79"/>
      <c r="C76" s="180"/>
      <c r="D76" s="181" t="s">
        <v>1978</v>
      </c>
      <c r="E76" s="182"/>
      <c r="F76" s="182"/>
      <c r="G76" s="182"/>
      <c r="H76" s="182"/>
      <c r="I76" s="182"/>
      <c r="J76" s="183">
        <f>J199</f>
        <v>0</v>
      </c>
      <c r="K76" s="180"/>
      <c r="L76" s="184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2" customFormat="1" ht="21.84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82" s="2" customFormat="1" ht="6.96" customHeight="1">
      <c r="A82" s="40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4.96" customHeight="1">
      <c r="A83" s="40"/>
      <c r="B83" s="41"/>
      <c r="C83" s="25" t="s">
        <v>247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16</v>
      </c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174" t="str">
        <f>E7</f>
        <v>Stavební úpravy a přístavba šaten u fotbalového hřiště, Lukavice</v>
      </c>
      <c r="F86" s="34"/>
      <c r="G86" s="34"/>
      <c r="H86" s="34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" customFormat="1" ht="12" customHeight="1">
      <c r="B87" s="23"/>
      <c r="C87" s="34" t="s">
        <v>135</v>
      </c>
      <c r="D87" s="24"/>
      <c r="E87" s="24"/>
      <c r="F87" s="24"/>
      <c r="G87" s="24"/>
      <c r="H87" s="24"/>
      <c r="I87" s="24"/>
      <c r="J87" s="24"/>
      <c r="K87" s="24"/>
      <c r="L87" s="22"/>
    </row>
    <row r="88" s="1" customFormat="1" ht="16.5" customHeight="1">
      <c r="B88" s="23"/>
      <c r="C88" s="24"/>
      <c r="D88" s="24"/>
      <c r="E88" s="174" t="s">
        <v>139</v>
      </c>
      <c r="F88" s="24"/>
      <c r="G88" s="24"/>
      <c r="H88" s="24"/>
      <c r="I88" s="24"/>
      <c r="J88" s="24"/>
      <c r="K88" s="24"/>
      <c r="L88" s="22"/>
    </row>
    <row r="89" s="1" customFormat="1" ht="12" customHeight="1">
      <c r="B89" s="23"/>
      <c r="C89" s="34" t="s">
        <v>142</v>
      </c>
      <c r="D89" s="24"/>
      <c r="E89" s="24"/>
      <c r="F89" s="24"/>
      <c r="G89" s="24"/>
      <c r="H89" s="24"/>
      <c r="I89" s="24"/>
      <c r="J89" s="24"/>
      <c r="K89" s="24"/>
      <c r="L89" s="22"/>
    </row>
    <row r="90" s="2" customFormat="1" ht="16.5" customHeight="1">
      <c r="A90" s="40"/>
      <c r="B90" s="41"/>
      <c r="C90" s="42"/>
      <c r="D90" s="42"/>
      <c r="E90" s="294" t="s">
        <v>1968</v>
      </c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1969</v>
      </c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6.5" customHeight="1">
      <c r="A92" s="40"/>
      <c r="B92" s="41"/>
      <c r="C92" s="42"/>
      <c r="D92" s="42"/>
      <c r="E92" s="71" t="str">
        <f>E13</f>
        <v>D.1.4.1 UN - Zdravotně technické instalace</v>
      </c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21</v>
      </c>
      <c r="D94" s="42"/>
      <c r="E94" s="42"/>
      <c r="F94" s="29" t="str">
        <f>F16</f>
        <v>st. 339 a1180/1, Lukavice u Rychnova nad Kněžnou</v>
      </c>
      <c r="G94" s="42"/>
      <c r="H94" s="42"/>
      <c r="I94" s="34" t="s">
        <v>23</v>
      </c>
      <c r="J94" s="74" t="str">
        <f>IF(J16="","",J16)</f>
        <v>24. 3. 2022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25</v>
      </c>
      <c r="D96" s="42"/>
      <c r="E96" s="42"/>
      <c r="F96" s="29" t="str">
        <f>E19</f>
        <v>Obec Lukavice, č.p. 190, 516 03 Lukavice</v>
      </c>
      <c r="G96" s="42"/>
      <c r="H96" s="42"/>
      <c r="I96" s="34" t="s">
        <v>32</v>
      </c>
      <c r="J96" s="38" t="str">
        <f>E25</f>
        <v>Tomáš Ryngl, DiS</v>
      </c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4" t="s">
        <v>30</v>
      </c>
      <c r="D97" s="42"/>
      <c r="E97" s="42"/>
      <c r="F97" s="29" t="str">
        <f>IF(E22="","",E22)</f>
        <v>Vyplň údaj</v>
      </c>
      <c r="G97" s="42"/>
      <c r="H97" s="42"/>
      <c r="I97" s="34" t="s">
        <v>35</v>
      </c>
      <c r="J97" s="38" t="str">
        <f>E28</f>
        <v>Tomáš Ryngl, DiS</v>
      </c>
      <c r="K97" s="42"/>
      <c r="L97" s="148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0.32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148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11" customFormat="1" ht="29.28" customHeight="1">
      <c r="A99" s="190"/>
      <c r="B99" s="191"/>
      <c r="C99" s="192" t="s">
        <v>248</v>
      </c>
      <c r="D99" s="193" t="s">
        <v>60</v>
      </c>
      <c r="E99" s="193" t="s">
        <v>56</v>
      </c>
      <c r="F99" s="193" t="s">
        <v>57</v>
      </c>
      <c r="G99" s="193" t="s">
        <v>249</v>
      </c>
      <c r="H99" s="193" t="s">
        <v>250</v>
      </c>
      <c r="I99" s="193" t="s">
        <v>251</v>
      </c>
      <c r="J99" s="193" t="s">
        <v>218</v>
      </c>
      <c r="K99" s="194" t="s">
        <v>252</v>
      </c>
      <c r="L99" s="195"/>
      <c r="M99" s="94" t="s">
        <v>19</v>
      </c>
      <c r="N99" s="95" t="s">
        <v>45</v>
      </c>
      <c r="O99" s="95" t="s">
        <v>253</v>
      </c>
      <c r="P99" s="95" t="s">
        <v>254</v>
      </c>
      <c r="Q99" s="95" t="s">
        <v>255</v>
      </c>
      <c r="R99" s="95" t="s">
        <v>256</v>
      </c>
      <c r="S99" s="95" t="s">
        <v>257</v>
      </c>
      <c r="T99" s="96" t="s">
        <v>258</v>
      </c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</row>
    <row r="100" s="2" customFormat="1" ht="22.8" customHeight="1">
      <c r="A100" s="40"/>
      <c r="B100" s="41"/>
      <c r="C100" s="101" t="s">
        <v>259</v>
      </c>
      <c r="D100" s="42"/>
      <c r="E100" s="42"/>
      <c r="F100" s="42"/>
      <c r="G100" s="42"/>
      <c r="H100" s="42"/>
      <c r="I100" s="42"/>
      <c r="J100" s="196">
        <f>BK100</f>
        <v>0</v>
      </c>
      <c r="K100" s="42"/>
      <c r="L100" s="46"/>
      <c r="M100" s="97"/>
      <c r="N100" s="197"/>
      <c r="O100" s="98"/>
      <c r="P100" s="198">
        <f>P101+P199</f>
        <v>0</v>
      </c>
      <c r="Q100" s="98"/>
      <c r="R100" s="198">
        <f>R101+R199</f>
        <v>0.80262999999999995</v>
      </c>
      <c r="S100" s="98"/>
      <c r="T100" s="199">
        <f>T101+T199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74</v>
      </c>
      <c r="AU100" s="19" t="s">
        <v>219</v>
      </c>
      <c r="BK100" s="200">
        <f>BK101+BK199</f>
        <v>0</v>
      </c>
    </row>
    <row r="101" s="12" customFormat="1" ht="25.92" customHeight="1">
      <c r="A101" s="12"/>
      <c r="B101" s="201"/>
      <c r="C101" s="202"/>
      <c r="D101" s="203" t="s">
        <v>74</v>
      </c>
      <c r="E101" s="204" t="s">
        <v>1020</v>
      </c>
      <c r="F101" s="204" t="s">
        <v>1021</v>
      </c>
      <c r="G101" s="202"/>
      <c r="H101" s="202"/>
      <c r="I101" s="205"/>
      <c r="J101" s="206">
        <f>BK101</f>
        <v>0</v>
      </c>
      <c r="K101" s="202"/>
      <c r="L101" s="207"/>
      <c r="M101" s="208"/>
      <c r="N101" s="209"/>
      <c r="O101" s="209"/>
      <c r="P101" s="210">
        <f>P102+P116+P144+P165+P172+P190+P195</f>
        <v>0</v>
      </c>
      <c r="Q101" s="209"/>
      <c r="R101" s="210">
        <f>R102+R116+R144+R165+R172+R190+R195</f>
        <v>0.80262999999999995</v>
      </c>
      <c r="S101" s="209"/>
      <c r="T101" s="211">
        <f>T102+T116+T144+T165+T172+T190+T195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2" t="s">
        <v>84</v>
      </c>
      <c r="AT101" s="213" t="s">
        <v>74</v>
      </c>
      <c r="AU101" s="213" t="s">
        <v>75</v>
      </c>
      <c r="AY101" s="212" t="s">
        <v>262</v>
      </c>
      <c r="BK101" s="214">
        <f>BK102+BK116+BK144+BK165+BK172+BK190+BK195</f>
        <v>0</v>
      </c>
    </row>
    <row r="102" s="12" customFormat="1" ht="22.8" customHeight="1">
      <c r="A102" s="12"/>
      <c r="B102" s="201"/>
      <c r="C102" s="202"/>
      <c r="D102" s="203" t="s">
        <v>74</v>
      </c>
      <c r="E102" s="215" t="s">
        <v>1082</v>
      </c>
      <c r="F102" s="215" t="s">
        <v>1083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SUM(P103:P115)</f>
        <v>0</v>
      </c>
      <c r="Q102" s="209"/>
      <c r="R102" s="210">
        <f>SUM(R103:R115)</f>
        <v>0.084675</v>
      </c>
      <c r="S102" s="209"/>
      <c r="T102" s="211">
        <f>SUM(T103:T115)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2" t="s">
        <v>84</v>
      </c>
      <c r="AT102" s="213" t="s">
        <v>74</v>
      </c>
      <c r="AU102" s="213" t="s">
        <v>82</v>
      </c>
      <c r="AY102" s="212" t="s">
        <v>262</v>
      </c>
      <c r="BK102" s="214">
        <f>SUM(BK103:BK115)</f>
        <v>0</v>
      </c>
    </row>
    <row r="103" s="2" customFormat="1" ht="16.5" customHeight="1">
      <c r="A103" s="40"/>
      <c r="B103" s="41"/>
      <c r="C103" s="217" t="s">
        <v>82</v>
      </c>
      <c r="D103" s="217" t="s">
        <v>264</v>
      </c>
      <c r="E103" s="218" t="s">
        <v>1979</v>
      </c>
      <c r="F103" s="219" t="s">
        <v>1980</v>
      </c>
      <c r="G103" s="220" t="s">
        <v>130</v>
      </c>
      <c r="H103" s="221">
        <v>202</v>
      </c>
      <c r="I103" s="222"/>
      <c r="J103" s="223">
        <f>ROUND(I103*H103,2)</f>
        <v>0</v>
      </c>
      <c r="K103" s="219" t="s">
        <v>1981</v>
      </c>
      <c r="L103" s="46"/>
      <c r="M103" s="224" t="s">
        <v>19</v>
      </c>
      <c r="N103" s="225" t="s">
        <v>46</v>
      </c>
      <c r="O103" s="86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8" t="s">
        <v>367</v>
      </c>
      <c r="AT103" s="228" t="s">
        <v>264</v>
      </c>
      <c r="AU103" s="228" t="s">
        <v>84</v>
      </c>
      <c r="AY103" s="19" t="s">
        <v>262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19" t="s">
        <v>82</v>
      </c>
      <c r="BK103" s="229">
        <f>ROUND(I103*H103,2)</f>
        <v>0</v>
      </c>
      <c r="BL103" s="19" t="s">
        <v>367</v>
      </c>
      <c r="BM103" s="228" t="s">
        <v>1982</v>
      </c>
    </row>
    <row r="104" s="14" customFormat="1">
      <c r="A104" s="14"/>
      <c r="B104" s="246"/>
      <c r="C104" s="247"/>
      <c r="D104" s="237" t="s">
        <v>272</v>
      </c>
      <c r="E104" s="248" t="s">
        <v>19</v>
      </c>
      <c r="F104" s="249" t="s">
        <v>1983</v>
      </c>
      <c r="G104" s="247"/>
      <c r="H104" s="250">
        <v>202</v>
      </c>
      <c r="I104" s="251"/>
      <c r="J104" s="247"/>
      <c r="K104" s="247"/>
      <c r="L104" s="252"/>
      <c r="M104" s="253"/>
      <c r="N104" s="254"/>
      <c r="O104" s="254"/>
      <c r="P104" s="254"/>
      <c r="Q104" s="254"/>
      <c r="R104" s="254"/>
      <c r="S104" s="254"/>
      <c r="T104" s="25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6" t="s">
        <v>272</v>
      </c>
      <c r="AU104" s="256" t="s">
        <v>84</v>
      </c>
      <c r="AV104" s="14" t="s">
        <v>84</v>
      </c>
      <c r="AW104" s="14" t="s">
        <v>34</v>
      </c>
      <c r="AX104" s="14" t="s">
        <v>82</v>
      </c>
      <c r="AY104" s="256" t="s">
        <v>262</v>
      </c>
    </row>
    <row r="105" s="2" customFormat="1" ht="16.5" customHeight="1">
      <c r="A105" s="40"/>
      <c r="B105" s="41"/>
      <c r="C105" s="268" t="s">
        <v>84</v>
      </c>
      <c r="D105" s="268" t="s">
        <v>315</v>
      </c>
      <c r="E105" s="269" t="s">
        <v>1984</v>
      </c>
      <c r="F105" s="270" t="s">
        <v>1985</v>
      </c>
      <c r="G105" s="271" t="s">
        <v>130</v>
      </c>
      <c r="H105" s="272">
        <v>8.5</v>
      </c>
      <c r="I105" s="273"/>
      <c r="J105" s="274">
        <f>ROUND(I105*H105,2)</f>
        <v>0</v>
      </c>
      <c r="K105" s="270" t="s">
        <v>1981</v>
      </c>
      <c r="L105" s="275"/>
      <c r="M105" s="276" t="s">
        <v>19</v>
      </c>
      <c r="N105" s="277" t="s">
        <v>46</v>
      </c>
      <c r="O105" s="86"/>
      <c r="P105" s="226">
        <f>O105*H105</f>
        <v>0</v>
      </c>
      <c r="Q105" s="226">
        <v>9.0000000000000006E-05</v>
      </c>
      <c r="R105" s="226">
        <f>Q105*H105</f>
        <v>0.00076500000000000005</v>
      </c>
      <c r="S105" s="226">
        <v>0</v>
      </c>
      <c r="T105" s="227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8" t="s">
        <v>477</v>
      </c>
      <c r="AT105" s="228" t="s">
        <v>315</v>
      </c>
      <c r="AU105" s="228" t="s">
        <v>84</v>
      </c>
      <c r="AY105" s="19" t="s">
        <v>262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19" t="s">
        <v>82</v>
      </c>
      <c r="BK105" s="229">
        <f>ROUND(I105*H105,2)</f>
        <v>0</v>
      </c>
      <c r="BL105" s="19" t="s">
        <v>367</v>
      </c>
      <c r="BM105" s="228" t="s">
        <v>1986</v>
      </c>
    </row>
    <row r="106" s="2" customFormat="1" ht="16.5" customHeight="1">
      <c r="A106" s="40"/>
      <c r="B106" s="41"/>
      <c r="C106" s="268" t="s">
        <v>95</v>
      </c>
      <c r="D106" s="268" t="s">
        <v>315</v>
      </c>
      <c r="E106" s="269" t="s">
        <v>1987</v>
      </c>
      <c r="F106" s="270" t="s">
        <v>1988</v>
      </c>
      <c r="G106" s="271" t="s">
        <v>130</v>
      </c>
      <c r="H106" s="272">
        <v>37</v>
      </c>
      <c r="I106" s="273"/>
      <c r="J106" s="274">
        <f>ROUND(I106*H106,2)</f>
        <v>0</v>
      </c>
      <c r="K106" s="270" t="s">
        <v>1981</v>
      </c>
      <c r="L106" s="275"/>
      <c r="M106" s="276" t="s">
        <v>19</v>
      </c>
      <c r="N106" s="277" t="s">
        <v>46</v>
      </c>
      <c r="O106" s="86"/>
      <c r="P106" s="226">
        <f>O106*H106</f>
        <v>0</v>
      </c>
      <c r="Q106" s="226">
        <v>0.00097999999999999997</v>
      </c>
      <c r="R106" s="226">
        <f>Q106*H106</f>
        <v>0.036260000000000001</v>
      </c>
      <c r="S106" s="226">
        <v>0</v>
      </c>
      <c r="T106" s="22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8" t="s">
        <v>477</v>
      </c>
      <c r="AT106" s="228" t="s">
        <v>315</v>
      </c>
      <c r="AU106" s="228" t="s">
        <v>84</v>
      </c>
      <c r="AY106" s="19" t="s">
        <v>262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19" t="s">
        <v>82</v>
      </c>
      <c r="BK106" s="229">
        <f>ROUND(I106*H106,2)</f>
        <v>0</v>
      </c>
      <c r="BL106" s="19" t="s">
        <v>367</v>
      </c>
      <c r="BM106" s="228" t="s">
        <v>1989</v>
      </c>
    </row>
    <row r="107" s="2" customFormat="1" ht="16.5" customHeight="1">
      <c r="A107" s="40"/>
      <c r="B107" s="41"/>
      <c r="C107" s="268" t="s">
        <v>268</v>
      </c>
      <c r="D107" s="268" t="s">
        <v>315</v>
      </c>
      <c r="E107" s="269" t="s">
        <v>1990</v>
      </c>
      <c r="F107" s="270" t="s">
        <v>1991</v>
      </c>
      <c r="G107" s="271" t="s">
        <v>130</v>
      </c>
      <c r="H107" s="272">
        <v>86</v>
      </c>
      <c r="I107" s="273"/>
      <c r="J107" s="274">
        <f>ROUND(I107*H107,2)</f>
        <v>0</v>
      </c>
      <c r="K107" s="270" t="s">
        <v>1981</v>
      </c>
      <c r="L107" s="275"/>
      <c r="M107" s="276" t="s">
        <v>19</v>
      </c>
      <c r="N107" s="277" t="s">
        <v>46</v>
      </c>
      <c r="O107" s="86"/>
      <c r="P107" s="226">
        <f>O107*H107</f>
        <v>0</v>
      </c>
      <c r="Q107" s="226">
        <v>0.00011</v>
      </c>
      <c r="R107" s="226">
        <f>Q107*H107</f>
        <v>0.0094599999999999997</v>
      </c>
      <c r="S107" s="226">
        <v>0</v>
      </c>
      <c r="T107" s="22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8" t="s">
        <v>477</v>
      </c>
      <c r="AT107" s="228" t="s">
        <v>315</v>
      </c>
      <c r="AU107" s="228" t="s">
        <v>84</v>
      </c>
      <c r="AY107" s="19" t="s">
        <v>262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19" t="s">
        <v>82</v>
      </c>
      <c r="BK107" s="229">
        <f>ROUND(I107*H107,2)</f>
        <v>0</v>
      </c>
      <c r="BL107" s="19" t="s">
        <v>367</v>
      </c>
      <c r="BM107" s="228" t="s">
        <v>1992</v>
      </c>
    </row>
    <row r="108" s="2" customFormat="1" ht="16.5" customHeight="1">
      <c r="A108" s="40"/>
      <c r="B108" s="41"/>
      <c r="C108" s="268" t="s">
        <v>295</v>
      </c>
      <c r="D108" s="268" t="s">
        <v>315</v>
      </c>
      <c r="E108" s="269" t="s">
        <v>1993</v>
      </c>
      <c r="F108" s="270" t="s">
        <v>1994</v>
      </c>
      <c r="G108" s="271" t="s">
        <v>130</v>
      </c>
      <c r="H108" s="272">
        <v>67.5</v>
      </c>
      <c r="I108" s="273"/>
      <c r="J108" s="274">
        <f>ROUND(I108*H108,2)</f>
        <v>0</v>
      </c>
      <c r="K108" s="270" t="s">
        <v>1981</v>
      </c>
      <c r="L108" s="275"/>
      <c r="M108" s="276" t="s">
        <v>19</v>
      </c>
      <c r="N108" s="277" t="s">
        <v>46</v>
      </c>
      <c r="O108" s="86"/>
      <c r="P108" s="226">
        <f>O108*H108</f>
        <v>0</v>
      </c>
      <c r="Q108" s="226">
        <v>4.0000000000000003E-05</v>
      </c>
      <c r="R108" s="226">
        <f>Q108*H108</f>
        <v>0.0027000000000000001</v>
      </c>
      <c r="S108" s="226">
        <v>0</v>
      </c>
      <c r="T108" s="22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8" t="s">
        <v>477</v>
      </c>
      <c r="AT108" s="228" t="s">
        <v>315</v>
      </c>
      <c r="AU108" s="228" t="s">
        <v>84</v>
      </c>
      <c r="AY108" s="19" t="s">
        <v>262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19" t="s">
        <v>82</v>
      </c>
      <c r="BK108" s="229">
        <f>ROUND(I108*H108,2)</f>
        <v>0</v>
      </c>
      <c r="BL108" s="19" t="s">
        <v>367</v>
      </c>
      <c r="BM108" s="228" t="s">
        <v>1995</v>
      </c>
    </row>
    <row r="109" s="2" customFormat="1" ht="16.5" customHeight="1">
      <c r="A109" s="40"/>
      <c r="B109" s="41"/>
      <c r="C109" s="268" t="s">
        <v>301</v>
      </c>
      <c r="D109" s="268" t="s">
        <v>315</v>
      </c>
      <c r="E109" s="269" t="s">
        <v>1996</v>
      </c>
      <c r="F109" s="270" t="s">
        <v>1997</v>
      </c>
      <c r="G109" s="271" t="s">
        <v>130</v>
      </c>
      <c r="H109" s="272">
        <v>3</v>
      </c>
      <c r="I109" s="273"/>
      <c r="J109" s="274">
        <f>ROUND(I109*H109,2)</f>
        <v>0</v>
      </c>
      <c r="K109" s="270" t="s">
        <v>1981</v>
      </c>
      <c r="L109" s="275"/>
      <c r="M109" s="276" t="s">
        <v>19</v>
      </c>
      <c r="N109" s="277" t="s">
        <v>46</v>
      </c>
      <c r="O109" s="86"/>
      <c r="P109" s="226">
        <f>O109*H109</f>
        <v>0</v>
      </c>
      <c r="Q109" s="226">
        <v>0.00011</v>
      </c>
      <c r="R109" s="226">
        <f>Q109*H109</f>
        <v>0.00033</v>
      </c>
      <c r="S109" s="226">
        <v>0</v>
      </c>
      <c r="T109" s="22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8" t="s">
        <v>477</v>
      </c>
      <c r="AT109" s="228" t="s">
        <v>315</v>
      </c>
      <c r="AU109" s="228" t="s">
        <v>84</v>
      </c>
      <c r="AY109" s="19" t="s">
        <v>262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19" t="s">
        <v>82</v>
      </c>
      <c r="BK109" s="229">
        <f>ROUND(I109*H109,2)</f>
        <v>0</v>
      </c>
      <c r="BL109" s="19" t="s">
        <v>367</v>
      </c>
      <c r="BM109" s="228" t="s">
        <v>1998</v>
      </c>
    </row>
    <row r="110" s="2" customFormat="1" ht="21.75" customHeight="1">
      <c r="A110" s="40"/>
      <c r="B110" s="41"/>
      <c r="C110" s="217" t="s">
        <v>306</v>
      </c>
      <c r="D110" s="217" t="s">
        <v>264</v>
      </c>
      <c r="E110" s="218" t="s">
        <v>1999</v>
      </c>
      <c r="F110" s="219" t="s">
        <v>2000</v>
      </c>
      <c r="G110" s="220" t="s">
        <v>130</v>
      </c>
      <c r="H110" s="221">
        <v>45.5</v>
      </c>
      <c r="I110" s="222"/>
      <c r="J110" s="223">
        <f>ROUND(I110*H110,2)</f>
        <v>0</v>
      </c>
      <c r="K110" s="219" t="s">
        <v>1981</v>
      </c>
      <c r="L110" s="46"/>
      <c r="M110" s="224" t="s">
        <v>19</v>
      </c>
      <c r="N110" s="225" t="s">
        <v>46</v>
      </c>
      <c r="O110" s="86"/>
      <c r="P110" s="226">
        <f>O110*H110</f>
        <v>0</v>
      </c>
      <c r="Q110" s="226">
        <v>0.00019000000000000001</v>
      </c>
      <c r="R110" s="226">
        <f>Q110*H110</f>
        <v>0.0086449999999999999</v>
      </c>
      <c r="S110" s="226">
        <v>0</v>
      </c>
      <c r="T110" s="22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8" t="s">
        <v>367</v>
      </c>
      <c r="AT110" s="228" t="s">
        <v>264</v>
      </c>
      <c r="AU110" s="228" t="s">
        <v>84</v>
      </c>
      <c r="AY110" s="19" t="s">
        <v>262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82</v>
      </c>
      <c r="BK110" s="229">
        <f>ROUND(I110*H110,2)</f>
        <v>0</v>
      </c>
      <c r="BL110" s="19" t="s">
        <v>367</v>
      </c>
      <c r="BM110" s="228" t="s">
        <v>2001</v>
      </c>
    </row>
    <row r="111" s="14" customFormat="1">
      <c r="A111" s="14"/>
      <c r="B111" s="246"/>
      <c r="C111" s="247"/>
      <c r="D111" s="237" t="s">
        <v>272</v>
      </c>
      <c r="E111" s="248" t="s">
        <v>19</v>
      </c>
      <c r="F111" s="249" t="s">
        <v>2002</v>
      </c>
      <c r="G111" s="247"/>
      <c r="H111" s="250">
        <v>45.5</v>
      </c>
      <c r="I111" s="251"/>
      <c r="J111" s="247"/>
      <c r="K111" s="247"/>
      <c r="L111" s="252"/>
      <c r="M111" s="253"/>
      <c r="N111" s="254"/>
      <c r="O111" s="254"/>
      <c r="P111" s="254"/>
      <c r="Q111" s="254"/>
      <c r="R111" s="254"/>
      <c r="S111" s="254"/>
      <c r="T111" s="255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6" t="s">
        <v>272</v>
      </c>
      <c r="AU111" s="256" t="s">
        <v>84</v>
      </c>
      <c r="AV111" s="14" t="s">
        <v>84</v>
      </c>
      <c r="AW111" s="14" t="s">
        <v>34</v>
      </c>
      <c r="AX111" s="14" t="s">
        <v>82</v>
      </c>
      <c r="AY111" s="256" t="s">
        <v>262</v>
      </c>
    </row>
    <row r="112" s="2" customFormat="1" ht="16.5" customHeight="1">
      <c r="A112" s="40"/>
      <c r="B112" s="41"/>
      <c r="C112" s="268" t="s">
        <v>134</v>
      </c>
      <c r="D112" s="268" t="s">
        <v>315</v>
      </c>
      <c r="E112" s="269" t="s">
        <v>2003</v>
      </c>
      <c r="F112" s="270" t="s">
        <v>2004</v>
      </c>
      <c r="G112" s="271" t="s">
        <v>130</v>
      </c>
      <c r="H112" s="272">
        <v>8.5</v>
      </c>
      <c r="I112" s="273"/>
      <c r="J112" s="274">
        <f>ROUND(I112*H112,2)</f>
        <v>0</v>
      </c>
      <c r="K112" s="270" t="s">
        <v>1981</v>
      </c>
      <c r="L112" s="275"/>
      <c r="M112" s="276" t="s">
        <v>19</v>
      </c>
      <c r="N112" s="277" t="s">
        <v>46</v>
      </c>
      <c r="O112" s="86"/>
      <c r="P112" s="226">
        <f>O112*H112</f>
        <v>0</v>
      </c>
      <c r="Q112" s="226">
        <v>0.00029</v>
      </c>
      <c r="R112" s="226">
        <f>Q112*H112</f>
        <v>0.0024650000000000002</v>
      </c>
      <c r="S112" s="226">
        <v>0</v>
      </c>
      <c r="T112" s="22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8" t="s">
        <v>477</v>
      </c>
      <c r="AT112" s="228" t="s">
        <v>315</v>
      </c>
      <c r="AU112" s="228" t="s">
        <v>84</v>
      </c>
      <c r="AY112" s="19" t="s">
        <v>262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19" t="s">
        <v>82</v>
      </c>
      <c r="BK112" s="229">
        <f>ROUND(I112*H112,2)</f>
        <v>0</v>
      </c>
      <c r="BL112" s="19" t="s">
        <v>367</v>
      </c>
      <c r="BM112" s="228" t="s">
        <v>2005</v>
      </c>
    </row>
    <row r="113" s="2" customFormat="1" ht="16.5" customHeight="1">
      <c r="A113" s="40"/>
      <c r="B113" s="41"/>
      <c r="C113" s="268" t="s">
        <v>322</v>
      </c>
      <c r="D113" s="268" t="s">
        <v>315</v>
      </c>
      <c r="E113" s="269" t="s">
        <v>2006</v>
      </c>
      <c r="F113" s="270" t="s">
        <v>2007</v>
      </c>
      <c r="G113" s="271" t="s">
        <v>130</v>
      </c>
      <c r="H113" s="272">
        <v>37</v>
      </c>
      <c r="I113" s="273"/>
      <c r="J113" s="274">
        <f>ROUND(I113*H113,2)</f>
        <v>0</v>
      </c>
      <c r="K113" s="270" t="s">
        <v>1981</v>
      </c>
      <c r="L113" s="275"/>
      <c r="M113" s="276" t="s">
        <v>19</v>
      </c>
      <c r="N113" s="277" t="s">
        <v>46</v>
      </c>
      <c r="O113" s="86"/>
      <c r="P113" s="226">
        <f>O113*H113</f>
        <v>0</v>
      </c>
      <c r="Q113" s="226">
        <v>0.00064999999999999997</v>
      </c>
      <c r="R113" s="226">
        <f>Q113*H113</f>
        <v>0.024049999999999998</v>
      </c>
      <c r="S113" s="226">
        <v>0</v>
      </c>
      <c r="T113" s="22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8" t="s">
        <v>477</v>
      </c>
      <c r="AT113" s="228" t="s">
        <v>315</v>
      </c>
      <c r="AU113" s="228" t="s">
        <v>84</v>
      </c>
      <c r="AY113" s="19" t="s">
        <v>262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19" t="s">
        <v>82</v>
      </c>
      <c r="BK113" s="229">
        <f>ROUND(I113*H113,2)</f>
        <v>0</v>
      </c>
      <c r="BL113" s="19" t="s">
        <v>367</v>
      </c>
      <c r="BM113" s="228" t="s">
        <v>2008</v>
      </c>
    </row>
    <row r="114" s="2" customFormat="1" ht="16.5" customHeight="1">
      <c r="A114" s="40"/>
      <c r="B114" s="41"/>
      <c r="C114" s="217" t="s">
        <v>328</v>
      </c>
      <c r="D114" s="217" t="s">
        <v>264</v>
      </c>
      <c r="E114" s="218" t="s">
        <v>2009</v>
      </c>
      <c r="F114" s="219" t="s">
        <v>2010</v>
      </c>
      <c r="G114" s="220" t="s">
        <v>318</v>
      </c>
      <c r="H114" s="221">
        <v>0.085000000000000006</v>
      </c>
      <c r="I114" s="222"/>
      <c r="J114" s="223">
        <f>ROUND(I114*H114,2)</f>
        <v>0</v>
      </c>
      <c r="K114" s="219" t="s">
        <v>1981</v>
      </c>
      <c r="L114" s="46"/>
      <c r="M114" s="224" t="s">
        <v>19</v>
      </c>
      <c r="N114" s="225" t="s">
        <v>46</v>
      </c>
      <c r="O114" s="86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8" t="s">
        <v>367</v>
      </c>
      <c r="AT114" s="228" t="s">
        <v>264</v>
      </c>
      <c r="AU114" s="228" t="s">
        <v>84</v>
      </c>
      <c r="AY114" s="19" t="s">
        <v>262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19" t="s">
        <v>82</v>
      </c>
      <c r="BK114" s="229">
        <f>ROUND(I114*H114,2)</f>
        <v>0</v>
      </c>
      <c r="BL114" s="19" t="s">
        <v>367</v>
      </c>
      <c r="BM114" s="228" t="s">
        <v>2011</v>
      </c>
    </row>
    <row r="115" s="2" customFormat="1" ht="16.5" customHeight="1">
      <c r="A115" s="40"/>
      <c r="B115" s="41"/>
      <c r="C115" s="217" t="s">
        <v>337</v>
      </c>
      <c r="D115" s="217" t="s">
        <v>264</v>
      </c>
      <c r="E115" s="218" t="s">
        <v>2012</v>
      </c>
      <c r="F115" s="219" t="s">
        <v>2013</v>
      </c>
      <c r="G115" s="220" t="s">
        <v>318</v>
      </c>
      <c r="H115" s="221">
        <v>0.085000000000000006</v>
      </c>
      <c r="I115" s="222"/>
      <c r="J115" s="223">
        <f>ROUND(I115*H115,2)</f>
        <v>0</v>
      </c>
      <c r="K115" s="219" t="s">
        <v>1981</v>
      </c>
      <c r="L115" s="46"/>
      <c r="M115" s="224" t="s">
        <v>19</v>
      </c>
      <c r="N115" s="225" t="s">
        <v>46</v>
      </c>
      <c r="O115" s="86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8" t="s">
        <v>367</v>
      </c>
      <c r="AT115" s="228" t="s">
        <v>264</v>
      </c>
      <c r="AU115" s="228" t="s">
        <v>84</v>
      </c>
      <c r="AY115" s="19" t="s">
        <v>262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82</v>
      </c>
      <c r="BK115" s="229">
        <f>ROUND(I115*H115,2)</f>
        <v>0</v>
      </c>
      <c r="BL115" s="19" t="s">
        <v>367</v>
      </c>
      <c r="BM115" s="228" t="s">
        <v>2014</v>
      </c>
    </row>
    <row r="116" s="12" customFormat="1" ht="22.8" customHeight="1">
      <c r="A116" s="12"/>
      <c r="B116" s="201"/>
      <c r="C116" s="202"/>
      <c r="D116" s="203" t="s">
        <v>74</v>
      </c>
      <c r="E116" s="215" t="s">
        <v>2015</v>
      </c>
      <c r="F116" s="215" t="s">
        <v>2016</v>
      </c>
      <c r="G116" s="202"/>
      <c r="H116" s="202"/>
      <c r="I116" s="205"/>
      <c r="J116" s="216">
        <f>BK116</f>
        <v>0</v>
      </c>
      <c r="K116" s="202"/>
      <c r="L116" s="207"/>
      <c r="M116" s="208"/>
      <c r="N116" s="209"/>
      <c r="O116" s="209"/>
      <c r="P116" s="210">
        <f>SUM(P117:P143)</f>
        <v>0</v>
      </c>
      <c r="Q116" s="209"/>
      <c r="R116" s="210">
        <f>SUM(R117:R143)</f>
        <v>0.10219</v>
      </c>
      <c r="S116" s="209"/>
      <c r="T116" s="211">
        <f>SUM(T117:T143)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2" t="s">
        <v>84</v>
      </c>
      <c r="AT116" s="213" t="s">
        <v>74</v>
      </c>
      <c r="AU116" s="213" t="s">
        <v>82</v>
      </c>
      <c r="AY116" s="212" t="s">
        <v>262</v>
      </c>
      <c r="BK116" s="214">
        <f>SUM(BK117:BK143)</f>
        <v>0</v>
      </c>
    </row>
    <row r="117" s="2" customFormat="1" ht="16.5" customHeight="1">
      <c r="A117" s="40"/>
      <c r="B117" s="41"/>
      <c r="C117" s="217" t="s">
        <v>343</v>
      </c>
      <c r="D117" s="217" t="s">
        <v>264</v>
      </c>
      <c r="E117" s="218" t="s">
        <v>2017</v>
      </c>
      <c r="F117" s="219" t="s">
        <v>2018</v>
      </c>
      <c r="G117" s="220" t="s">
        <v>130</v>
      </c>
      <c r="H117" s="221">
        <v>15</v>
      </c>
      <c r="I117" s="222"/>
      <c r="J117" s="223">
        <f>ROUND(I117*H117,2)</f>
        <v>0</v>
      </c>
      <c r="K117" s="219" t="s">
        <v>1981</v>
      </c>
      <c r="L117" s="46"/>
      <c r="M117" s="224" t="s">
        <v>19</v>
      </c>
      <c r="N117" s="225" t="s">
        <v>46</v>
      </c>
      <c r="O117" s="86"/>
      <c r="P117" s="226">
        <f>O117*H117</f>
        <v>0</v>
      </c>
      <c r="Q117" s="226">
        <v>0.0012600000000000001</v>
      </c>
      <c r="R117" s="226">
        <f>Q117*H117</f>
        <v>0.0189</v>
      </c>
      <c r="S117" s="226">
        <v>0</v>
      </c>
      <c r="T117" s="227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8" t="s">
        <v>367</v>
      </c>
      <c r="AT117" s="228" t="s">
        <v>264</v>
      </c>
      <c r="AU117" s="228" t="s">
        <v>84</v>
      </c>
      <c r="AY117" s="19" t="s">
        <v>262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19" t="s">
        <v>82</v>
      </c>
      <c r="BK117" s="229">
        <f>ROUND(I117*H117,2)</f>
        <v>0</v>
      </c>
      <c r="BL117" s="19" t="s">
        <v>367</v>
      </c>
      <c r="BM117" s="228" t="s">
        <v>2019</v>
      </c>
    </row>
    <row r="118" s="2" customFormat="1" ht="16.5" customHeight="1">
      <c r="A118" s="40"/>
      <c r="B118" s="41"/>
      <c r="C118" s="217" t="s">
        <v>349</v>
      </c>
      <c r="D118" s="217" t="s">
        <v>264</v>
      </c>
      <c r="E118" s="218" t="s">
        <v>2020</v>
      </c>
      <c r="F118" s="219" t="s">
        <v>2021</v>
      </c>
      <c r="G118" s="220" t="s">
        <v>130</v>
      </c>
      <c r="H118" s="221">
        <v>9</v>
      </c>
      <c r="I118" s="222"/>
      <c r="J118" s="223">
        <f>ROUND(I118*H118,2)</f>
        <v>0</v>
      </c>
      <c r="K118" s="219" t="s">
        <v>1981</v>
      </c>
      <c r="L118" s="46"/>
      <c r="M118" s="224" t="s">
        <v>19</v>
      </c>
      <c r="N118" s="225" t="s">
        <v>46</v>
      </c>
      <c r="O118" s="86"/>
      <c r="P118" s="226">
        <f>O118*H118</f>
        <v>0</v>
      </c>
      <c r="Q118" s="226">
        <v>0.0027399999999999998</v>
      </c>
      <c r="R118" s="226">
        <f>Q118*H118</f>
        <v>0.024659999999999998</v>
      </c>
      <c r="S118" s="226">
        <v>0</v>
      </c>
      <c r="T118" s="22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8" t="s">
        <v>367</v>
      </c>
      <c r="AT118" s="228" t="s">
        <v>264</v>
      </c>
      <c r="AU118" s="228" t="s">
        <v>84</v>
      </c>
      <c r="AY118" s="19" t="s">
        <v>262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19" t="s">
        <v>82</v>
      </c>
      <c r="BK118" s="229">
        <f>ROUND(I118*H118,2)</f>
        <v>0</v>
      </c>
      <c r="BL118" s="19" t="s">
        <v>367</v>
      </c>
      <c r="BM118" s="228" t="s">
        <v>2022</v>
      </c>
    </row>
    <row r="119" s="2" customFormat="1" ht="16.5" customHeight="1">
      <c r="A119" s="40"/>
      <c r="B119" s="41"/>
      <c r="C119" s="217" t="s">
        <v>354</v>
      </c>
      <c r="D119" s="217" t="s">
        <v>264</v>
      </c>
      <c r="E119" s="218" t="s">
        <v>2023</v>
      </c>
      <c r="F119" s="219" t="s">
        <v>2024</v>
      </c>
      <c r="G119" s="220" t="s">
        <v>130</v>
      </c>
      <c r="H119" s="221">
        <v>2</v>
      </c>
      <c r="I119" s="222"/>
      <c r="J119" s="223">
        <f>ROUND(I119*H119,2)</f>
        <v>0</v>
      </c>
      <c r="K119" s="219" t="s">
        <v>19</v>
      </c>
      <c r="L119" s="46"/>
      <c r="M119" s="224" t="s">
        <v>19</v>
      </c>
      <c r="N119" s="225" t="s">
        <v>46</v>
      </c>
      <c r="O119" s="86"/>
      <c r="P119" s="226">
        <f>O119*H119</f>
        <v>0</v>
      </c>
      <c r="Q119" s="226">
        <v>0.00029</v>
      </c>
      <c r="R119" s="226">
        <f>Q119*H119</f>
        <v>0.00058</v>
      </c>
      <c r="S119" s="226">
        <v>0</v>
      </c>
      <c r="T119" s="227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8" t="s">
        <v>367</v>
      </c>
      <c r="AT119" s="228" t="s">
        <v>264</v>
      </c>
      <c r="AU119" s="228" t="s">
        <v>84</v>
      </c>
      <c r="AY119" s="19" t="s">
        <v>262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19" t="s">
        <v>82</v>
      </c>
      <c r="BK119" s="229">
        <f>ROUND(I119*H119,2)</f>
        <v>0</v>
      </c>
      <c r="BL119" s="19" t="s">
        <v>367</v>
      </c>
      <c r="BM119" s="228" t="s">
        <v>2025</v>
      </c>
    </row>
    <row r="120" s="14" customFormat="1">
      <c r="A120" s="14"/>
      <c r="B120" s="246"/>
      <c r="C120" s="247"/>
      <c r="D120" s="237" t="s">
        <v>272</v>
      </c>
      <c r="E120" s="248" t="s">
        <v>19</v>
      </c>
      <c r="F120" s="249" t="s">
        <v>84</v>
      </c>
      <c r="G120" s="247"/>
      <c r="H120" s="250">
        <v>2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6" t="s">
        <v>272</v>
      </c>
      <c r="AU120" s="256" t="s">
        <v>84</v>
      </c>
      <c r="AV120" s="14" t="s">
        <v>84</v>
      </c>
      <c r="AW120" s="14" t="s">
        <v>34</v>
      </c>
      <c r="AX120" s="14" t="s">
        <v>82</v>
      </c>
      <c r="AY120" s="256" t="s">
        <v>262</v>
      </c>
    </row>
    <row r="121" s="13" customFormat="1">
      <c r="A121" s="13"/>
      <c r="B121" s="235"/>
      <c r="C121" s="236"/>
      <c r="D121" s="237" t="s">
        <v>272</v>
      </c>
      <c r="E121" s="238" t="s">
        <v>19</v>
      </c>
      <c r="F121" s="239" t="s">
        <v>2026</v>
      </c>
      <c r="G121" s="236"/>
      <c r="H121" s="238" t="s">
        <v>19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5" t="s">
        <v>272</v>
      </c>
      <c r="AU121" s="245" t="s">
        <v>84</v>
      </c>
      <c r="AV121" s="13" t="s">
        <v>82</v>
      </c>
      <c r="AW121" s="13" t="s">
        <v>34</v>
      </c>
      <c r="AX121" s="13" t="s">
        <v>75</v>
      </c>
      <c r="AY121" s="245" t="s">
        <v>262</v>
      </c>
    </row>
    <row r="122" s="2" customFormat="1" ht="16.5" customHeight="1">
      <c r="A122" s="40"/>
      <c r="B122" s="41"/>
      <c r="C122" s="217" t="s">
        <v>8</v>
      </c>
      <c r="D122" s="217" t="s">
        <v>264</v>
      </c>
      <c r="E122" s="218" t="s">
        <v>2027</v>
      </c>
      <c r="F122" s="219" t="s">
        <v>2028</v>
      </c>
      <c r="G122" s="220" t="s">
        <v>130</v>
      </c>
      <c r="H122" s="221">
        <v>23</v>
      </c>
      <c r="I122" s="222"/>
      <c r="J122" s="223">
        <f>ROUND(I122*H122,2)</f>
        <v>0</v>
      </c>
      <c r="K122" s="219" t="s">
        <v>1981</v>
      </c>
      <c r="L122" s="46"/>
      <c r="M122" s="224" t="s">
        <v>19</v>
      </c>
      <c r="N122" s="225" t="s">
        <v>46</v>
      </c>
      <c r="O122" s="86"/>
      <c r="P122" s="226">
        <f>O122*H122</f>
        <v>0</v>
      </c>
      <c r="Q122" s="226">
        <v>0.00035</v>
      </c>
      <c r="R122" s="226">
        <f>Q122*H122</f>
        <v>0.0080499999999999999</v>
      </c>
      <c r="S122" s="226">
        <v>0</v>
      </c>
      <c r="T122" s="22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8" t="s">
        <v>367</v>
      </c>
      <c r="AT122" s="228" t="s">
        <v>264</v>
      </c>
      <c r="AU122" s="228" t="s">
        <v>84</v>
      </c>
      <c r="AY122" s="19" t="s">
        <v>262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9" t="s">
        <v>82</v>
      </c>
      <c r="BK122" s="229">
        <f>ROUND(I122*H122,2)</f>
        <v>0</v>
      </c>
      <c r="BL122" s="19" t="s">
        <v>367</v>
      </c>
      <c r="BM122" s="228" t="s">
        <v>2029</v>
      </c>
    </row>
    <row r="123" s="14" customFormat="1">
      <c r="A123" s="14"/>
      <c r="B123" s="246"/>
      <c r="C123" s="247"/>
      <c r="D123" s="237" t="s">
        <v>272</v>
      </c>
      <c r="E123" s="248" t="s">
        <v>19</v>
      </c>
      <c r="F123" s="249" t="s">
        <v>413</v>
      </c>
      <c r="G123" s="247"/>
      <c r="H123" s="250">
        <v>23</v>
      </c>
      <c r="I123" s="251"/>
      <c r="J123" s="247"/>
      <c r="K123" s="247"/>
      <c r="L123" s="252"/>
      <c r="M123" s="253"/>
      <c r="N123" s="254"/>
      <c r="O123" s="254"/>
      <c r="P123" s="254"/>
      <c r="Q123" s="254"/>
      <c r="R123" s="254"/>
      <c r="S123" s="254"/>
      <c r="T123" s="25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6" t="s">
        <v>272</v>
      </c>
      <c r="AU123" s="256" t="s">
        <v>84</v>
      </c>
      <c r="AV123" s="14" t="s">
        <v>84</v>
      </c>
      <c r="AW123" s="14" t="s">
        <v>34</v>
      </c>
      <c r="AX123" s="14" t="s">
        <v>82</v>
      </c>
      <c r="AY123" s="256" t="s">
        <v>262</v>
      </c>
    </row>
    <row r="124" s="13" customFormat="1">
      <c r="A124" s="13"/>
      <c r="B124" s="235"/>
      <c r="C124" s="236"/>
      <c r="D124" s="237" t="s">
        <v>272</v>
      </c>
      <c r="E124" s="238" t="s">
        <v>19</v>
      </c>
      <c r="F124" s="239" t="s">
        <v>2026</v>
      </c>
      <c r="G124" s="236"/>
      <c r="H124" s="238" t="s">
        <v>19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5" t="s">
        <v>272</v>
      </c>
      <c r="AU124" s="245" t="s">
        <v>84</v>
      </c>
      <c r="AV124" s="13" t="s">
        <v>82</v>
      </c>
      <c r="AW124" s="13" t="s">
        <v>34</v>
      </c>
      <c r="AX124" s="13" t="s">
        <v>75</v>
      </c>
      <c r="AY124" s="245" t="s">
        <v>262</v>
      </c>
    </row>
    <row r="125" s="2" customFormat="1" ht="16.5" customHeight="1">
      <c r="A125" s="40"/>
      <c r="B125" s="41"/>
      <c r="C125" s="217" t="s">
        <v>367</v>
      </c>
      <c r="D125" s="217" t="s">
        <v>264</v>
      </c>
      <c r="E125" s="218" t="s">
        <v>2030</v>
      </c>
      <c r="F125" s="219" t="s">
        <v>2031</v>
      </c>
      <c r="G125" s="220" t="s">
        <v>130</v>
      </c>
      <c r="H125" s="221">
        <v>25.5</v>
      </c>
      <c r="I125" s="222"/>
      <c r="J125" s="223">
        <f>ROUND(I125*H125,2)</f>
        <v>0</v>
      </c>
      <c r="K125" s="219" t="s">
        <v>1981</v>
      </c>
      <c r="L125" s="46"/>
      <c r="M125" s="224" t="s">
        <v>19</v>
      </c>
      <c r="N125" s="225" t="s">
        <v>46</v>
      </c>
      <c r="O125" s="86"/>
      <c r="P125" s="226">
        <f>O125*H125</f>
        <v>0</v>
      </c>
      <c r="Q125" s="226">
        <v>0.00114</v>
      </c>
      <c r="R125" s="226">
        <f>Q125*H125</f>
        <v>0.029069999999999999</v>
      </c>
      <c r="S125" s="226">
        <v>0</v>
      </c>
      <c r="T125" s="22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8" t="s">
        <v>367</v>
      </c>
      <c r="AT125" s="228" t="s">
        <v>264</v>
      </c>
      <c r="AU125" s="228" t="s">
        <v>84</v>
      </c>
      <c r="AY125" s="19" t="s">
        <v>262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9" t="s">
        <v>82</v>
      </c>
      <c r="BK125" s="229">
        <f>ROUND(I125*H125,2)</f>
        <v>0</v>
      </c>
      <c r="BL125" s="19" t="s">
        <v>367</v>
      </c>
      <c r="BM125" s="228" t="s">
        <v>2032</v>
      </c>
    </row>
    <row r="126" s="14" customFormat="1">
      <c r="A126" s="14"/>
      <c r="B126" s="246"/>
      <c r="C126" s="247"/>
      <c r="D126" s="237" t="s">
        <v>272</v>
      </c>
      <c r="E126" s="248" t="s">
        <v>19</v>
      </c>
      <c r="F126" s="249" t="s">
        <v>2033</v>
      </c>
      <c r="G126" s="247"/>
      <c r="H126" s="250">
        <v>25.5</v>
      </c>
      <c r="I126" s="251"/>
      <c r="J126" s="247"/>
      <c r="K126" s="247"/>
      <c r="L126" s="252"/>
      <c r="M126" s="253"/>
      <c r="N126" s="254"/>
      <c r="O126" s="254"/>
      <c r="P126" s="254"/>
      <c r="Q126" s="254"/>
      <c r="R126" s="254"/>
      <c r="S126" s="254"/>
      <c r="T126" s="25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6" t="s">
        <v>272</v>
      </c>
      <c r="AU126" s="256" t="s">
        <v>84</v>
      </c>
      <c r="AV126" s="14" t="s">
        <v>84</v>
      </c>
      <c r="AW126" s="14" t="s">
        <v>34</v>
      </c>
      <c r="AX126" s="14" t="s">
        <v>82</v>
      </c>
      <c r="AY126" s="256" t="s">
        <v>262</v>
      </c>
    </row>
    <row r="127" s="13" customFormat="1">
      <c r="A127" s="13"/>
      <c r="B127" s="235"/>
      <c r="C127" s="236"/>
      <c r="D127" s="237" t="s">
        <v>272</v>
      </c>
      <c r="E127" s="238" t="s">
        <v>19</v>
      </c>
      <c r="F127" s="239" t="s">
        <v>2026</v>
      </c>
      <c r="G127" s="236"/>
      <c r="H127" s="238" t="s">
        <v>19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5" t="s">
        <v>272</v>
      </c>
      <c r="AU127" s="245" t="s">
        <v>84</v>
      </c>
      <c r="AV127" s="13" t="s">
        <v>82</v>
      </c>
      <c r="AW127" s="13" t="s">
        <v>34</v>
      </c>
      <c r="AX127" s="13" t="s">
        <v>75</v>
      </c>
      <c r="AY127" s="245" t="s">
        <v>262</v>
      </c>
    </row>
    <row r="128" s="2" customFormat="1" ht="16.5" customHeight="1">
      <c r="A128" s="40"/>
      <c r="B128" s="41"/>
      <c r="C128" s="217" t="s">
        <v>372</v>
      </c>
      <c r="D128" s="217" t="s">
        <v>264</v>
      </c>
      <c r="E128" s="218" t="s">
        <v>2034</v>
      </c>
      <c r="F128" s="219" t="s">
        <v>2035</v>
      </c>
      <c r="G128" s="220" t="s">
        <v>370</v>
      </c>
      <c r="H128" s="221">
        <v>2</v>
      </c>
      <c r="I128" s="222"/>
      <c r="J128" s="223">
        <f>ROUND(I128*H128,2)</f>
        <v>0</v>
      </c>
      <c r="K128" s="219" t="s">
        <v>1981</v>
      </c>
      <c r="L128" s="46"/>
      <c r="M128" s="224" t="s">
        <v>19</v>
      </c>
      <c r="N128" s="225" t="s">
        <v>46</v>
      </c>
      <c r="O128" s="86"/>
      <c r="P128" s="226">
        <f>O128*H128</f>
        <v>0</v>
      </c>
      <c r="Q128" s="226">
        <v>0.0011199999999999999</v>
      </c>
      <c r="R128" s="226">
        <f>Q128*H128</f>
        <v>0.0022399999999999998</v>
      </c>
      <c r="S128" s="226">
        <v>0</v>
      </c>
      <c r="T128" s="227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8" t="s">
        <v>367</v>
      </c>
      <c r="AT128" s="228" t="s">
        <v>264</v>
      </c>
      <c r="AU128" s="228" t="s">
        <v>84</v>
      </c>
      <c r="AY128" s="19" t="s">
        <v>262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9" t="s">
        <v>82</v>
      </c>
      <c r="BK128" s="229">
        <f>ROUND(I128*H128,2)</f>
        <v>0</v>
      </c>
      <c r="BL128" s="19" t="s">
        <v>367</v>
      </c>
      <c r="BM128" s="228" t="s">
        <v>2036</v>
      </c>
    </row>
    <row r="129" s="2" customFormat="1" ht="16.5" customHeight="1">
      <c r="A129" s="40"/>
      <c r="B129" s="41"/>
      <c r="C129" s="217" t="s">
        <v>182</v>
      </c>
      <c r="D129" s="217" t="s">
        <v>264</v>
      </c>
      <c r="E129" s="218" t="s">
        <v>2037</v>
      </c>
      <c r="F129" s="219" t="s">
        <v>2038</v>
      </c>
      <c r="G129" s="220" t="s">
        <v>370</v>
      </c>
      <c r="H129" s="221">
        <v>1</v>
      </c>
      <c r="I129" s="222"/>
      <c r="J129" s="223">
        <f>ROUND(I129*H129,2)</f>
        <v>0</v>
      </c>
      <c r="K129" s="219" t="s">
        <v>1981</v>
      </c>
      <c r="L129" s="46"/>
      <c r="M129" s="224" t="s">
        <v>19</v>
      </c>
      <c r="N129" s="225" t="s">
        <v>46</v>
      </c>
      <c r="O129" s="86"/>
      <c r="P129" s="226">
        <f>O129*H129</f>
        <v>0</v>
      </c>
      <c r="Q129" s="226">
        <v>0.00029</v>
      </c>
      <c r="R129" s="226">
        <f>Q129*H129</f>
        <v>0.00029</v>
      </c>
      <c r="S129" s="226">
        <v>0</v>
      </c>
      <c r="T129" s="227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8" t="s">
        <v>367</v>
      </c>
      <c r="AT129" s="228" t="s">
        <v>264</v>
      </c>
      <c r="AU129" s="228" t="s">
        <v>84</v>
      </c>
      <c r="AY129" s="19" t="s">
        <v>262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9" t="s">
        <v>82</v>
      </c>
      <c r="BK129" s="229">
        <f>ROUND(I129*H129,2)</f>
        <v>0</v>
      </c>
      <c r="BL129" s="19" t="s">
        <v>367</v>
      </c>
      <c r="BM129" s="228" t="s">
        <v>2039</v>
      </c>
    </row>
    <row r="130" s="2" customFormat="1" ht="16.5" customHeight="1">
      <c r="A130" s="40"/>
      <c r="B130" s="41"/>
      <c r="C130" s="217" t="s">
        <v>385</v>
      </c>
      <c r="D130" s="217" t="s">
        <v>264</v>
      </c>
      <c r="E130" s="218" t="s">
        <v>2040</v>
      </c>
      <c r="F130" s="219" t="s">
        <v>2041</v>
      </c>
      <c r="G130" s="220" t="s">
        <v>370</v>
      </c>
      <c r="H130" s="221">
        <v>1</v>
      </c>
      <c r="I130" s="222"/>
      <c r="J130" s="223">
        <f>ROUND(I130*H130,2)</f>
        <v>0</v>
      </c>
      <c r="K130" s="219" t="s">
        <v>1981</v>
      </c>
      <c r="L130" s="46"/>
      <c r="M130" s="224" t="s">
        <v>19</v>
      </c>
      <c r="N130" s="225" t="s">
        <v>46</v>
      </c>
      <c r="O130" s="86"/>
      <c r="P130" s="226">
        <f>O130*H130</f>
        <v>0</v>
      </c>
      <c r="Q130" s="226">
        <v>0.00014999999999999999</v>
      </c>
      <c r="R130" s="226">
        <f>Q130*H130</f>
        <v>0.00014999999999999999</v>
      </c>
      <c r="S130" s="226">
        <v>0</v>
      </c>
      <c r="T130" s="22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8" t="s">
        <v>367</v>
      </c>
      <c r="AT130" s="228" t="s">
        <v>264</v>
      </c>
      <c r="AU130" s="228" t="s">
        <v>84</v>
      </c>
      <c r="AY130" s="19" t="s">
        <v>262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9" t="s">
        <v>82</v>
      </c>
      <c r="BK130" s="229">
        <f>ROUND(I130*H130,2)</f>
        <v>0</v>
      </c>
      <c r="BL130" s="19" t="s">
        <v>367</v>
      </c>
      <c r="BM130" s="228" t="s">
        <v>2042</v>
      </c>
    </row>
    <row r="131" s="2" customFormat="1" ht="16.5" customHeight="1">
      <c r="A131" s="40"/>
      <c r="B131" s="41"/>
      <c r="C131" s="268" t="s">
        <v>393</v>
      </c>
      <c r="D131" s="268" t="s">
        <v>315</v>
      </c>
      <c r="E131" s="269" t="s">
        <v>2043</v>
      </c>
      <c r="F131" s="270" t="s">
        <v>2044</v>
      </c>
      <c r="G131" s="271" t="s">
        <v>370</v>
      </c>
      <c r="H131" s="272">
        <v>1</v>
      </c>
      <c r="I131" s="273"/>
      <c r="J131" s="274">
        <f>ROUND(I131*H131,2)</f>
        <v>0</v>
      </c>
      <c r="K131" s="270" t="s">
        <v>1981</v>
      </c>
      <c r="L131" s="275"/>
      <c r="M131" s="276" t="s">
        <v>19</v>
      </c>
      <c r="N131" s="277" t="s">
        <v>46</v>
      </c>
      <c r="O131" s="86"/>
      <c r="P131" s="226">
        <f>O131*H131</f>
        <v>0</v>
      </c>
      <c r="Q131" s="226">
        <v>0.00038000000000000002</v>
      </c>
      <c r="R131" s="226">
        <f>Q131*H131</f>
        <v>0.00038000000000000002</v>
      </c>
      <c r="S131" s="226">
        <v>0</v>
      </c>
      <c r="T131" s="227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8" t="s">
        <v>477</v>
      </c>
      <c r="AT131" s="228" t="s">
        <v>315</v>
      </c>
      <c r="AU131" s="228" t="s">
        <v>84</v>
      </c>
      <c r="AY131" s="19" t="s">
        <v>262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9" t="s">
        <v>82</v>
      </c>
      <c r="BK131" s="229">
        <f>ROUND(I131*H131,2)</f>
        <v>0</v>
      </c>
      <c r="BL131" s="19" t="s">
        <v>367</v>
      </c>
      <c r="BM131" s="228" t="s">
        <v>2045</v>
      </c>
    </row>
    <row r="132" s="2" customFormat="1" ht="16.5" customHeight="1">
      <c r="A132" s="40"/>
      <c r="B132" s="41"/>
      <c r="C132" s="268" t="s">
        <v>7</v>
      </c>
      <c r="D132" s="268" t="s">
        <v>315</v>
      </c>
      <c r="E132" s="269" t="s">
        <v>2046</v>
      </c>
      <c r="F132" s="270" t="s">
        <v>2047</v>
      </c>
      <c r="G132" s="271" t="s">
        <v>370</v>
      </c>
      <c r="H132" s="272">
        <v>27</v>
      </c>
      <c r="I132" s="273"/>
      <c r="J132" s="274">
        <f>ROUND(I132*H132,2)</f>
        <v>0</v>
      </c>
      <c r="K132" s="270" t="s">
        <v>1981</v>
      </c>
      <c r="L132" s="275"/>
      <c r="M132" s="276" t="s">
        <v>19</v>
      </c>
      <c r="N132" s="277" t="s">
        <v>46</v>
      </c>
      <c r="O132" s="86"/>
      <c r="P132" s="226">
        <f>O132*H132</f>
        <v>0</v>
      </c>
      <c r="Q132" s="226">
        <v>0.00027999999999999998</v>
      </c>
      <c r="R132" s="226">
        <f>Q132*H132</f>
        <v>0.007559999999999999</v>
      </c>
      <c r="S132" s="226">
        <v>0</v>
      </c>
      <c r="T132" s="227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8" t="s">
        <v>477</v>
      </c>
      <c r="AT132" s="228" t="s">
        <v>315</v>
      </c>
      <c r="AU132" s="228" t="s">
        <v>84</v>
      </c>
      <c r="AY132" s="19" t="s">
        <v>262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9" t="s">
        <v>82</v>
      </c>
      <c r="BK132" s="229">
        <f>ROUND(I132*H132,2)</f>
        <v>0</v>
      </c>
      <c r="BL132" s="19" t="s">
        <v>367</v>
      </c>
      <c r="BM132" s="228" t="s">
        <v>2048</v>
      </c>
    </row>
    <row r="133" s="2" customFormat="1" ht="16.5" customHeight="1">
      <c r="A133" s="40"/>
      <c r="B133" s="41"/>
      <c r="C133" s="268" t="s">
        <v>406</v>
      </c>
      <c r="D133" s="268" t="s">
        <v>315</v>
      </c>
      <c r="E133" s="269" t="s">
        <v>2049</v>
      </c>
      <c r="F133" s="270" t="s">
        <v>2050</v>
      </c>
      <c r="G133" s="271" t="s">
        <v>370</v>
      </c>
      <c r="H133" s="272">
        <v>1</v>
      </c>
      <c r="I133" s="273"/>
      <c r="J133" s="274">
        <f>ROUND(I133*H133,2)</f>
        <v>0</v>
      </c>
      <c r="K133" s="270" t="s">
        <v>19</v>
      </c>
      <c r="L133" s="275"/>
      <c r="M133" s="276" t="s">
        <v>19</v>
      </c>
      <c r="N133" s="277" t="s">
        <v>46</v>
      </c>
      <c r="O133" s="86"/>
      <c r="P133" s="226">
        <f>O133*H133</f>
        <v>0</v>
      </c>
      <c r="Q133" s="226">
        <v>0.00046000000000000001</v>
      </c>
      <c r="R133" s="226">
        <f>Q133*H133</f>
        <v>0.00046000000000000001</v>
      </c>
      <c r="S133" s="226">
        <v>0</v>
      </c>
      <c r="T133" s="22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8" t="s">
        <v>477</v>
      </c>
      <c r="AT133" s="228" t="s">
        <v>315</v>
      </c>
      <c r="AU133" s="228" t="s">
        <v>84</v>
      </c>
      <c r="AY133" s="19" t="s">
        <v>262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9" t="s">
        <v>82</v>
      </c>
      <c r="BK133" s="229">
        <f>ROUND(I133*H133,2)</f>
        <v>0</v>
      </c>
      <c r="BL133" s="19" t="s">
        <v>367</v>
      </c>
      <c r="BM133" s="228" t="s">
        <v>2051</v>
      </c>
    </row>
    <row r="134" s="2" customFormat="1" ht="16.5" customHeight="1">
      <c r="A134" s="40"/>
      <c r="B134" s="41"/>
      <c r="C134" s="268" t="s">
        <v>413</v>
      </c>
      <c r="D134" s="268" t="s">
        <v>315</v>
      </c>
      <c r="E134" s="269" t="s">
        <v>2052</v>
      </c>
      <c r="F134" s="270" t="s">
        <v>2053</v>
      </c>
      <c r="G134" s="271" t="s">
        <v>370</v>
      </c>
      <c r="H134" s="272">
        <v>1</v>
      </c>
      <c r="I134" s="273"/>
      <c r="J134" s="274">
        <f>ROUND(I134*H134,2)</f>
        <v>0</v>
      </c>
      <c r="K134" s="270" t="s">
        <v>1981</v>
      </c>
      <c r="L134" s="275"/>
      <c r="M134" s="276" t="s">
        <v>19</v>
      </c>
      <c r="N134" s="277" t="s">
        <v>46</v>
      </c>
      <c r="O134" s="86"/>
      <c r="P134" s="226">
        <f>O134*H134</f>
        <v>0</v>
      </c>
      <c r="Q134" s="226">
        <v>0.00040999999999999999</v>
      </c>
      <c r="R134" s="226">
        <f>Q134*H134</f>
        <v>0.00040999999999999999</v>
      </c>
      <c r="S134" s="226">
        <v>0</v>
      </c>
      <c r="T134" s="227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8" t="s">
        <v>477</v>
      </c>
      <c r="AT134" s="228" t="s">
        <v>315</v>
      </c>
      <c r="AU134" s="228" t="s">
        <v>84</v>
      </c>
      <c r="AY134" s="19" t="s">
        <v>262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9" t="s">
        <v>82</v>
      </c>
      <c r="BK134" s="229">
        <f>ROUND(I134*H134,2)</f>
        <v>0</v>
      </c>
      <c r="BL134" s="19" t="s">
        <v>367</v>
      </c>
      <c r="BM134" s="228" t="s">
        <v>2054</v>
      </c>
    </row>
    <row r="135" s="2" customFormat="1" ht="16.5" customHeight="1">
      <c r="A135" s="40"/>
      <c r="B135" s="41"/>
      <c r="C135" s="268" t="s">
        <v>422</v>
      </c>
      <c r="D135" s="268" t="s">
        <v>315</v>
      </c>
      <c r="E135" s="269" t="s">
        <v>2055</v>
      </c>
      <c r="F135" s="270" t="s">
        <v>2056</v>
      </c>
      <c r="G135" s="271" t="s">
        <v>370</v>
      </c>
      <c r="H135" s="272">
        <v>4</v>
      </c>
      <c r="I135" s="273"/>
      <c r="J135" s="274">
        <f>ROUND(I135*H135,2)</f>
        <v>0</v>
      </c>
      <c r="K135" s="270" t="s">
        <v>1981</v>
      </c>
      <c r="L135" s="275"/>
      <c r="M135" s="276" t="s">
        <v>19</v>
      </c>
      <c r="N135" s="277" t="s">
        <v>46</v>
      </c>
      <c r="O135" s="86"/>
      <c r="P135" s="226">
        <f>O135*H135</f>
        <v>0</v>
      </c>
      <c r="Q135" s="226">
        <v>0.0012800000000000001</v>
      </c>
      <c r="R135" s="226">
        <f>Q135*H135</f>
        <v>0.0051200000000000004</v>
      </c>
      <c r="S135" s="226">
        <v>0</v>
      </c>
      <c r="T135" s="227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8" t="s">
        <v>477</v>
      </c>
      <c r="AT135" s="228" t="s">
        <v>315</v>
      </c>
      <c r="AU135" s="228" t="s">
        <v>84</v>
      </c>
      <c r="AY135" s="19" t="s">
        <v>262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9" t="s">
        <v>82</v>
      </c>
      <c r="BK135" s="229">
        <f>ROUND(I135*H135,2)</f>
        <v>0</v>
      </c>
      <c r="BL135" s="19" t="s">
        <v>367</v>
      </c>
      <c r="BM135" s="228" t="s">
        <v>2057</v>
      </c>
    </row>
    <row r="136" s="2" customFormat="1" ht="16.5" customHeight="1">
      <c r="A136" s="40"/>
      <c r="B136" s="41"/>
      <c r="C136" s="268" t="s">
        <v>428</v>
      </c>
      <c r="D136" s="268" t="s">
        <v>315</v>
      </c>
      <c r="E136" s="269" t="s">
        <v>2058</v>
      </c>
      <c r="F136" s="270" t="s">
        <v>2059</v>
      </c>
      <c r="G136" s="271" t="s">
        <v>370</v>
      </c>
      <c r="H136" s="272">
        <v>1</v>
      </c>
      <c r="I136" s="273"/>
      <c r="J136" s="274">
        <f>ROUND(I136*H136,2)</f>
        <v>0</v>
      </c>
      <c r="K136" s="270" t="s">
        <v>1981</v>
      </c>
      <c r="L136" s="275"/>
      <c r="M136" s="276" t="s">
        <v>19</v>
      </c>
      <c r="N136" s="277" t="s">
        <v>46</v>
      </c>
      <c r="O136" s="86"/>
      <c r="P136" s="226">
        <f>O136*H136</f>
        <v>0</v>
      </c>
      <c r="Q136" s="226">
        <v>0.00076000000000000004</v>
      </c>
      <c r="R136" s="226">
        <f>Q136*H136</f>
        <v>0.00076000000000000004</v>
      </c>
      <c r="S136" s="226">
        <v>0</v>
      </c>
      <c r="T136" s="22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8" t="s">
        <v>477</v>
      </c>
      <c r="AT136" s="228" t="s">
        <v>315</v>
      </c>
      <c r="AU136" s="228" t="s">
        <v>84</v>
      </c>
      <c r="AY136" s="19" t="s">
        <v>262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9" t="s">
        <v>82</v>
      </c>
      <c r="BK136" s="229">
        <f>ROUND(I136*H136,2)</f>
        <v>0</v>
      </c>
      <c r="BL136" s="19" t="s">
        <v>367</v>
      </c>
      <c r="BM136" s="228" t="s">
        <v>2060</v>
      </c>
    </row>
    <row r="137" s="2" customFormat="1" ht="16.5" customHeight="1">
      <c r="A137" s="40"/>
      <c r="B137" s="41"/>
      <c r="C137" s="268" t="s">
        <v>434</v>
      </c>
      <c r="D137" s="268" t="s">
        <v>315</v>
      </c>
      <c r="E137" s="269" t="s">
        <v>2061</v>
      </c>
      <c r="F137" s="270" t="s">
        <v>2062</v>
      </c>
      <c r="G137" s="271" t="s">
        <v>370</v>
      </c>
      <c r="H137" s="272">
        <v>2</v>
      </c>
      <c r="I137" s="273"/>
      <c r="J137" s="274">
        <f>ROUND(I137*H137,2)</f>
        <v>0</v>
      </c>
      <c r="K137" s="270" t="s">
        <v>1981</v>
      </c>
      <c r="L137" s="275"/>
      <c r="M137" s="276" t="s">
        <v>19</v>
      </c>
      <c r="N137" s="277" t="s">
        <v>46</v>
      </c>
      <c r="O137" s="86"/>
      <c r="P137" s="226">
        <f>O137*H137</f>
        <v>0</v>
      </c>
      <c r="Q137" s="226">
        <v>0.0014300000000000001</v>
      </c>
      <c r="R137" s="226">
        <f>Q137*H137</f>
        <v>0.0028600000000000001</v>
      </c>
      <c r="S137" s="226">
        <v>0</v>
      </c>
      <c r="T137" s="227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8" t="s">
        <v>477</v>
      </c>
      <c r="AT137" s="228" t="s">
        <v>315</v>
      </c>
      <c r="AU137" s="228" t="s">
        <v>84</v>
      </c>
      <c r="AY137" s="19" t="s">
        <v>262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9" t="s">
        <v>82</v>
      </c>
      <c r="BK137" s="229">
        <f>ROUND(I137*H137,2)</f>
        <v>0</v>
      </c>
      <c r="BL137" s="19" t="s">
        <v>367</v>
      </c>
      <c r="BM137" s="228" t="s">
        <v>2063</v>
      </c>
    </row>
    <row r="138" s="2" customFormat="1" ht="16.5" customHeight="1">
      <c r="A138" s="40"/>
      <c r="B138" s="41"/>
      <c r="C138" s="268" t="s">
        <v>440</v>
      </c>
      <c r="D138" s="268" t="s">
        <v>315</v>
      </c>
      <c r="E138" s="269" t="s">
        <v>2064</v>
      </c>
      <c r="F138" s="270" t="s">
        <v>2065</v>
      </c>
      <c r="G138" s="271" t="s">
        <v>370</v>
      </c>
      <c r="H138" s="272">
        <v>1</v>
      </c>
      <c r="I138" s="273"/>
      <c r="J138" s="274">
        <f>ROUND(I138*H138,2)</f>
        <v>0</v>
      </c>
      <c r="K138" s="270" t="s">
        <v>19</v>
      </c>
      <c r="L138" s="275"/>
      <c r="M138" s="276" t="s">
        <v>19</v>
      </c>
      <c r="N138" s="277" t="s">
        <v>46</v>
      </c>
      <c r="O138" s="86"/>
      <c r="P138" s="226">
        <f>O138*H138</f>
        <v>0</v>
      </c>
      <c r="Q138" s="226">
        <v>0.00069999999999999999</v>
      </c>
      <c r="R138" s="226">
        <f>Q138*H138</f>
        <v>0.00069999999999999999</v>
      </c>
      <c r="S138" s="226">
        <v>0</v>
      </c>
      <c r="T138" s="22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8" t="s">
        <v>477</v>
      </c>
      <c r="AT138" s="228" t="s">
        <v>315</v>
      </c>
      <c r="AU138" s="228" t="s">
        <v>84</v>
      </c>
      <c r="AY138" s="19" t="s">
        <v>262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9" t="s">
        <v>82</v>
      </c>
      <c r="BK138" s="229">
        <f>ROUND(I138*H138,2)</f>
        <v>0</v>
      </c>
      <c r="BL138" s="19" t="s">
        <v>367</v>
      </c>
      <c r="BM138" s="228" t="s">
        <v>2066</v>
      </c>
    </row>
    <row r="139" s="2" customFormat="1" ht="16.5" customHeight="1">
      <c r="A139" s="40"/>
      <c r="B139" s="41"/>
      <c r="C139" s="217" t="s">
        <v>446</v>
      </c>
      <c r="D139" s="217" t="s">
        <v>264</v>
      </c>
      <c r="E139" s="218" t="s">
        <v>2067</v>
      </c>
      <c r="F139" s="219" t="s">
        <v>2068</v>
      </c>
      <c r="G139" s="220" t="s">
        <v>130</v>
      </c>
      <c r="H139" s="221">
        <v>65.5</v>
      </c>
      <c r="I139" s="222"/>
      <c r="J139" s="223">
        <f>ROUND(I139*H139,2)</f>
        <v>0</v>
      </c>
      <c r="K139" s="219" t="s">
        <v>1981</v>
      </c>
      <c r="L139" s="46"/>
      <c r="M139" s="224" t="s">
        <v>19</v>
      </c>
      <c r="N139" s="225" t="s">
        <v>46</v>
      </c>
      <c r="O139" s="86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8" t="s">
        <v>367</v>
      </c>
      <c r="AT139" s="228" t="s">
        <v>264</v>
      </c>
      <c r="AU139" s="228" t="s">
        <v>84</v>
      </c>
      <c r="AY139" s="19" t="s">
        <v>262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9" t="s">
        <v>82</v>
      </c>
      <c r="BK139" s="229">
        <f>ROUND(I139*H139,2)</f>
        <v>0</v>
      </c>
      <c r="BL139" s="19" t="s">
        <v>367</v>
      </c>
      <c r="BM139" s="228" t="s">
        <v>2069</v>
      </c>
    </row>
    <row r="140" s="14" customFormat="1">
      <c r="A140" s="14"/>
      <c r="B140" s="246"/>
      <c r="C140" s="247"/>
      <c r="D140" s="237" t="s">
        <v>272</v>
      </c>
      <c r="E140" s="248" t="s">
        <v>19</v>
      </c>
      <c r="F140" s="249" t="s">
        <v>2070</v>
      </c>
      <c r="G140" s="247"/>
      <c r="H140" s="250">
        <v>65.5</v>
      </c>
      <c r="I140" s="251"/>
      <c r="J140" s="247"/>
      <c r="K140" s="247"/>
      <c r="L140" s="252"/>
      <c r="M140" s="253"/>
      <c r="N140" s="254"/>
      <c r="O140" s="254"/>
      <c r="P140" s="254"/>
      <c r="Q140" s="254"/>
      <c r="R140" s="254"/>
      <c r="S140" s="254"/>
      <c r="T140" s="25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6" t="s">
        <v>272</v>
      </c>
      <c r="AU140" s="256" t="s">
        <v>84</v>
      </c>
      <c r="AV140" s="14" t="s">
        <v>84</v>
      </c>
      <c r="AW140" s="14" t="s">
        <v>34</v>
      </c>
      <c r="AX140" s="14" t="s">
        <v>82</v>
      </c>
      <c r="AY140" s="256" t="s">
        <v>262</v>
      </c>
    </row>
    <row r="141" s="2" customFormat="1" ht="16.5" customHeight="1">
      <c r="A141" s="40"/>
      <c r="B141" s="41"/>
      <c r="C141" s="217" t="s">
        <v>454</v>
      </c>
      <c r="D141" s="217" t="s">
        <v>264</v>
      </c>
      <c r="E141" s="218" t="s">
        <v>2071</v>
      </c>
      <c r="F141" s="219" t="s">
        <v>2072</v>
      </c>
      <c r="G141" s="220" t="s">
        <v>130</v>
      </c>
      <c r="H141" s="221">
        <v>9</v>
      </c>
      <c r="I141" s="222"/>
      <c r="J141" s="223">
        <f>ROUND(I141*H141,2)</f>
        <v>0</v>
      </c>
      <c r="K141" s="219" t="s">
        <v>1981</v>
      </c>
      <c r="L141" s="46"/>
      <c r="M141" s="224" t="s">
        <v>19</v>
      </c>
      <c r="N141" s="225" t="s">
        <v>46</v>
      </c>
      <c r="O141" s="86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8" t="s">
        <v>367</v>
      </c>
      <c r="AT141" s="228" t="s">
        <v>264</v>
      </c>
      <c r="AU141" s="228" t="s">
        <v>84</v>
      </c>
      <c r="AY141" s="19" t="s">
        <v>262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9" t="s">
        <v>82</v>
      </c>
      <c r="BK141" s="229">
        <f>ROUND(I141*H141,2)</f>
        <v>0</v>
      </c>
      <c r="BL141" s="19" t="s">
        <v>367</v>
      </c>
      <c r="BM141" s="228" t="s">
        <v>2073</v>
      </c>
    </row>
    <row r="142" s="2" customFormat="1" ht="16.5" customHeight="1">
      <c r="A142" s="40"/>
      <c r="B142" s="41"/>
      <c r="C142" s="217" t="s">
        <v>173</v>
      </c>
      <c r="D142" s="217" t="s">
        <v>264</v>
      </c>
      <c r="E142" s="218" t="s">
        <v>2074</v>
      </c>
      <c r="F142" s="219" t="s">
        <v>2075</v>
      </c>
      <c r="G142" s="220" t="s">
        <v>318</v>
      </c>
      <c r="H142" s="221">
        <v>0.10199999999999999</v>
      </c>
      <c r="I142" s="222"/>
      <c r="J142" s="223">
        <f>ROUND(I142*H142,2)</f>
        <v>0</v>
      </c>
      <c r="K142" s="219" t="s">
        <v>1981</v>
      </c>
      <c r="L142" s="46"/>
      <c r="M142" s="224" t="s">
        <v>19</v>
      </c>
      <c r="N142" s="225" t="s">
        <v>46</v>
      </c>
      <c r="O142" s="86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8" t="s">
        <v>367</v>
      </c>
      <c r="AT142" s="228" t="s">
        <v>264</v>
      </c>
      <c r="AU142" s="228" t="s">
        <v>84</v>
      </c>
      <c r="AY142" s="19" t="s">
        <v>262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9" t="s">
        <v>82</v>
      </c>
      <c r="BK142" s="229">
        <f>ROUND(I142*H142,2)</f>
        <v>0</v>
      </c>
      <c r="BL142" s="19" t="s">
        <v>367</v>
      </c>
      <c r="BM142" s="228" t="s">
        <v>2076</v>
      </c>
    </row>
    <row r="143" s="2" customFormat="1" ht="16.5" customHeight="1">
      <c r="A143" s="40"/>
      <c r="B143" s="41"/>
      <c r="C143" s="217" t="s">
        <v>472</v>
      </c>
      <c r="D143" s="217" t="s">
        <v>264</v>
      </c>
      <c r="E143" s="218" t="s">
        <v>2077</v>
      </c>
      <c r="F143" s="219" t="s">
        <v>2078</v>
      </c>
      <c r="G143" s="220" t="s">
        <v>318</v>
      </c>
      <c r="H143" s="221">
        <v>0.10199999999999999</v>
      </c>
      <c r="I143" s="222"/>
      <c r="J143" s="223">
        <f>ROUND(I143*H143,2)</f>
        <v>0</v>
      </c>
      <c r="K143" s="219" t="s">
        <v>1981</v>
      </c>
      <c r="L143" s="46"/>
      <c r="M143" s="224" t="s">
        <v>19</v>
      </c>
      <c r="N143" s="225" t="s">
        <v>46</v>
      </c>
      <c r="O143" s="86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8" t="s">
        <v>367</v>
      </c>
      <c r="AT143" s="228" t="s">
        <v>264</v>
      </c>
      <c r="AU143" s="228" t="s">
        <v>84</v>
      </c>
      <c r="AY143" s="19" t="s">
        <v>262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9" t="s">
        <v>82</v>
      </c>
      <c r="BK143" s="229">
        <f>ROUND(I143*H143,2)</f>
        <v>0</v>
      </c>
      <c r="BL143" s="19" t="s">
        <v>367</v>
      </c>
      <c r="BM143" s="228" t="s">
        <v>2079</v>
      </c>
    </row>
    <row r="144" s="12" customFormat="1" ht="22.8" customHeight="1">
      <c r="A144" s="12"/>
      <c r="B144" s="201"/>
      <c r="C144" s="202"/>
      <c r="D144" s="203" t="s">
        <v>74</v>
      </c>
      <c r="E144" s="215" t="s">
        <v>2080</v>
      </c>
      <c r="F144" s="215" t="s">
        <v>2081</v>
      </c>
      <c r="G144" s="202"/>
      <c r="H144" s="202"/>
      <c r="I144" s="205"/>
      <c r="J144" s="216">
        <f>BK144</f>
        <v>0</v>
      </c>
      <c r="K144" s="202"/>
      <c r="L144" s="207"/>
      <c r="M144" s="208"/>
      <c r="N144" s="209"/>
      <c r="O144" s="209"/>
      <c r="P144" s="210">
        <f>SUM(P145:P164)</f>
        <v>0</v>
      </c>
      <c r="Q144" s="209"/>
      <c r="R144" s="210">
        <f>SUM(R145:R164)</f>
        <v>0.32348500000000002</v>
      </c>
      <c r="S144" s="209"/>
      <c r="T144" s="211">
        <f>SUM(T145:T164)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2" t="s">
        <v>84</v>
      </c>
      <c r="AT144" s="213" t="s">
        <v>74</v>
      </c>
      <c r="AU144" s="213" t="s">
        <v>82</v>
      </c>
      <c r="AY144" s="212" t="s">
        <v>262</v>
      </c>
      <c r="BK144" s="214">
        <f>SUM(BK145:BK164)</f>
        <v>0</v>
      </c>
    </row>
    <row r="145" s="2" customFormat="1" ht="16.5" customHeight="1">
      <c r="A145" s="40"/>
      <c r="B145" s="41"/>
      <c r="C145" s="217" t="s">
        <v>477</v>
      </c>
      <c r="D145" s="217" t="s">
        <v>264</v>
      </c>
      <c r="E145" s="218" t="s">
        <v>2082</v>
      </c>
      <c r="F145" s="219" t="s">
        <v>2083</v>
      </c>
      <c r="G145" s="220" t="s">
        <v>130</v>
      </c>
      <c r="H145" s="221">
        <v>153.5</v>
      </c>
      <c r="I145" s="222"/>
      <c r="J145" s="223">
        <f>ROUND(I145*H145,2)</f>
        <v>0</v>
      </c>
      <c r="K145" s="219" t="s">
        <v>1981</v>
      </c>
      <c r="L145" s="46"/>
      <c r="M145" s="224" t="s">
        <v>19</v>
      </c>
      <c r="N145" s="225" t="s">
        <v>46</v>
      </c>
      <c r="O145" s="86"/>
      <c r="P145" s="226">
        <f>O145*H145</f>
        <v>0</v>
      </c>
      <c r="Q145" s="226">
        <v>0.00066</v>
      </c>
      <c r="R145" s="226">
        <f>Q145*H145</f>
        <v>0.10131</v>
      </c>
      <c r="S145" s="226">
        <v>0</v>
      </c>
      <c r="T145" s="22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8" t="s">
        <v>367</v>
      </c>
      <c r="AT145" s="228" t="s">
        <v>264</v>
      </c>
      <c r="AU145" s="228" t="s">
        <v>84</v>
      </c>
      <c r="AY145" s="19" t="s">
        <v>262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9" t="s">
        <v>82</v>
      </c>
      <c r="BK145" s="229">
        <f>ROUND(I145*H145,2)</f>
        <v>0</v>
      </c>
      <c r="BL145" s="19" t="s">
        <v>367</v>
      </c>
      <c r="BM145" s="228" t="s">
        <v>2084</v>
      </c>
    </row>
    <row r="146" s="2" customFormat="1" ht="16.5" customHeight="1">
      <c r="A146" s="40"/>
      <c r="B146" s="41"/>
      <c r="C146" s="217" t="s">
        <v>484</v>
      </c>
      <c r="D146" s="217" t="s">
        <v>264</v>
      </c>
      <c r="E146" s="218" t="s">
        <v>2085</v>
      </c>
      <c r="F146" s="219" t="s">
        <v>2086</v>
      </c>
      <c r="G146" s="220" t="s">
        <v>130</v>
      </c>
      <c r="H146" s="221">
        <v>17</v>
      </c>
      <c r="I146" s="222"/>
      <c r="J146" s="223">
        <f>ROUND(I146*H146,2)</f>
        <v>0</v>
      </c>
      <c r="K146" s="219" t="s">
        <v>1981</v>
      </c>
      <c r="L146" s="46"/>
      <c r="M146" s="224" t="s">
        <v>19</v>
      </c>
      <c r="N146" s="225" t="s">
        <v>46</v>
      </c>
      <c r="O146" s="86"/>
      <c r="P146" s="226">
        <f>O146*H146</f>
        <v>0</v>
      </c>
      <c r="Q146" s="226">
        <v>0.00091</v>
      </c>
      <c r="R146" s="226">
        <f>Q146*H146</f>
        <v>0.015469999999999999</v>
      </c>
      <c r="S146" s="226">
        <v>0</v>
      </c>
      <c r="T146" s="227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8" t="s">
        <v>367</v>
      </c>
      <c r="AT146" s="228" t="s">
        <v>264</v>
      </c>
      <c r="AU146" s="228" t="s">
        <v>84</v>
      </c>
      <c r="AY146" s="19" t="s">
        <v>262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9" t="s">
        <v>82</v>
      </c>
      <c r="BK146" s="229">
        <f>ROUND(I146*H146,2)</f>
        <v>0</v>
      </c>
      <c r="BL146" s="19" t="s">
        <v>367</v>
      </c>
      <c r="BM146" s="228" t="s">
        <v>2087</v>
      </c>
    </row>
    <row r="147" s="2" customFormat="1" ht="16.5" customHeight="1">
      <c r="A147" s="40"/>
      <c r="B147" s="41"/>
      <c r="C147" s="217" t="s">
        <v>489</v>
      </c>
      <c r="D147" s="217" t="s">
        <v>264</v>
      </c>
      <c r="E147" s="218" t="s">
        <v>2088</v>
      </c>
      <c r="F147" s="219" t="s">
        <v>2089</v>
      </c>
      <c r="G147" s="220" t="s">
        <v>130</v>
      </c>
      <c r="H147" s="221">
        <v>74</v>
      </c>
      <c r="I147" s="222"/>
      <c r="J147" s="223">
        <f>ROUND(I147*H147,2)</f>
        <v>0</v>
      </c>
      <c r="K147" s="219" t="s">
        <v>1981</v>
      </c>
      <c r="L147" s="46"/>
      <c r="M147" s="224" t="s">
        <v>19</v>
      </c>
      <c r="N147" s="225" t="s">
        <v>46</v>
      </c>
      <c r="O147" s="86"/>
      <c r="P147" s="226">
        <f>O147*H147</f>
        <v>0</v>
      </c>
      <c r="Q147" s="226">
        <v>0.0011900000000000001</v>
      </c>
      <c r="R147" s="226">
        <f>Q147*H147</f>
        <v>0.088059999999999999</v>
      </c>
      <c r="S147" s="226">
        <v>0</v>
      </c>
      <c r="T147" s="227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8" t="s">
        <v>367</v>
      </c>
      <c r="AT147" s="228" t="s">
        <v>264</v>
      </c>
      <c r="AU147" s="228" t="s">
        <v>84</v>
      </c>
      <c r="AY147" s="19" t="s">
        <v>262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9" t="s">
        <v>82</v>
      </c>
      <c r="BK147" s="229">
        <f>ROUND(I147*H147,2)</f>
        <v>0</v>
      </c>
      <c r="BL147" s="19" t="s">
        <v>367</v>
      </c>
      <c r="BM147" s="228" t="s">
        <v>2090</v>
      </c>
    </row>
    <row r="148" s="2" customFormat="1" ht="16.5" customHeight="1">
      <c r="A148" s="40"/>
      <c r="B148" s="41"/>
      <c r="C148" s="217" t="s">
        <v>494</v>
      </c>
      <c r="D148" s="217" t="s">
        <v>264</v>
      </c>
      <c r="E148" s="218" t="s">
        <v>2091</v>
      </c>
      <c r="F148" s="219" t="s">
        <v>2092</v>
      </c>
      <c r="G148" s="220" t="s">
        <v>130</v>
      </c>
      <c r="H148" s="221">
        <v>3</v>
      </c>
      <c r="I148" s="222"/>
      <c r="J148" s="223">
        <f>ROUND(I148*H148,2)</f>
        <v>0</v>
      </c>
      <c r="K148" s="219" t="s">
        <v>1981</v>
      </c>
      <c r="L148" s="46"/>
      <c r="M148" s="224" t="s">
        <v>19</v>
      </c>
      <c r="N148" s="225" t="s">
        <v>46</v>
      </c>
      <c r="O148" s="86"/>
      <c r="P148" s="226">
        <f>O148*H148</f>
        <v>0</v>
      </c>
      <c r="Q148" s="226">
        <v>0.0025200000000000001</v>
      </c>
      <c r="R148" s="226">
        <f>Q148*H148</f>
        <v>0.0075600000000000007</v>
      </c>
      <c r="S148" s="226">
        <v>0</v>
      </c>
      <c r="T148" s="227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8" t="s">
        <v>367</v>
      </c>
      <c r="AT148" s="228" t="s">
        <v>264</v>
      </c>
      <c r="AU148" s="228" t="s">
        <v>84</v>
      </c>
      <c r="AY148" s="19" t="s">
        <v>262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9" t="s">
        <v>82</v>
      </c>
      <c r="BK148" s="229">
        <f>ROUND(I148*H148,2)</f>
        <v>0</v>
      </c>
      <c r="BL148" s="19" t="s">
        <v>367</v>
      </c>
      <c r="BM148" s="228" t="s">
        <v>2093</v>
      </c>
    </row>
    <row r="149" s="2" customFormat="1" ht="16.5" customHeight="1">
      <c r="A149" s="40"/>
      <c r="B149" s="41"/>
      <c r="C149" s="217" t="s">
        <v>499</v>
      </c>
      <c r="D149" s="217" t="s">
        <v>264</v>
      </c>
      <c r="E149" s="218" t="s">
        <v>2094</v>
      </c>
      <c r="F149" s="219" t="s">
        <v>2095</v>
      </c>
      <c r="G149" s="220" t="s">
        <v>370</v>
      </c>
      <c r="H149" s="221">
        <v>8</v>
      </c>
      <c r="I149" s="222"/>
      <c r="J149" s="223">
        <f>ROUND(I149*H149,2)</f>
        <v>0</v>
      </c>
      <c r="K149" s="219" t="s">
        <v>1981</v>
      </c>
      <c r="L149" s="46"/>
      <c r="M149" s="224" t="s">
        <v>19</v>
      </c>
      <c r="N149" s="225" t="s">
        <v>46</v>
      </c>
      <c r="O149" s="86"/>
      <c r="P149" s="226">
        <f>O149*H149</f>
        <v>0</v>
      </c>
      <c r="Q149" s="226">
        <v>0.00012999999999999999</v>
      </c>
      <c r="R149" s="226">
        <f>Q149*H149</f>
        <v>0.0010399999999999999</v>
      </c>
      <c r="S149" s="226">
        <v>0</v>
      </c>
      <c r="T149" s="227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8" t="s">
        <v>367</v>
      </c>
      <c r="AT149" s="228" t="s">
        <v>264</v>
      </c>
      <c r="AU149" s="228" t="s">
        <v>84</v>
      </c>
      <c r="AY149" s="19" t="s">
        <v>262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9" t="s">
        <v>82</v>
      </c>
      <c r="BK149" s="229">
        <f>ROUND(I149*H149,2)</f>
        <v>0</v>
      </c>
      <c r="BL149" s="19" t="s">
        <v>367</v>
      </c>
      <c r="BM149" s="228" t="s">
        <v>2096</v>
      </c>
    </row>
    <row r="150" s="2" customFormat="1" ht="16.5" customHeight="1">
      <c r="A150" s="40"/>
      <c r="B150" s="41"/>
      <c r="C150" s="217" t="s">
        <v>515</v>
      </c>
      <c r="D150" s="217" t="s">
        <v>264</v>
      </c>
      <c r="E150" s="218" t="s">
        <v>2097</v>
      </c>
      <c r="F150" s="219" t="s">
        <v>2098</v>
      </c>
      <c r="G150" s="220" t="s">
        <v>2099</v>
      </c>
      <c r="H150" s="221">
        <v>14</v>
      </c>
      <c r="I150" s="222"/>
      <c r="J150" s="223">
        <f>ROUND(I150*H150,2)</f>
        <v>0</v>
      </c>
      <c r="K150" s="219" t="s">
        <v>19</v>
      </c>
      <c r="L150" s="46"/>
      <c r="M150" s="224" t="s">
        <v>19</v>
      </c>
      <c r="N150" s="225" t="s">
        <v>46</v>
      </c>
      <c r="O150" s="86"/>
      <c r="P150" s="226">
        <f>O150*H150</f>
        <v>0</v>
      </c>
      <c r="Q150" s="226">
        <v>0.00025000000000000001</v>
      </c>
      <c r="R150" s="226">
        <f>Q150*H150</f>
        <v>0.0035000000000000001</v>
      </c>
      <c r="S150" s="226">
        <v>0</v>
      </c>
      <c r="T150" s="227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8" t="s">
        <v>367</v>
      </c>
      <c r="AT150" s="228" t="s">
        <v>264</v>
      </c>
      <c r="AU150" s="228" t="s">
        <v>84</v>
      </c>
      <c r="AY150" s="19" t="s">
        <v>262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9" t="s">
        <v>82</v>
      </c>
      <c r="BK150" s="229">
        <f>ROUND(I150*H150,2)</f>
        <v>0</v>
      </c>
      <c r="BL150" s="19" t="s">
        <v>367</v>
      </c>
      <c r="BM150" s="228" t="s">
        <v>2100</v>
      </c>
    </row>
    <row r="151" s="2" customFormat="1" ht="16.5" customHeight="1">
      <c r="A151" s="40"/>
      <c r="B151" s="41"/>
      <c r="C151" s="217" t="s">
        <v>523</v>
      </c>
      <c r="D151" s="217" t="s">
        <v>264</v>
      </c>
      <c r="E151" s="218" t="s">
        <v>2101</v>
      </c>
      <c r="F151" s="219" t="s">
        <v>2102</v>
      </c>
      <c r="G151" s="220" t="s">
        <v>370</v>
      </c>
      <c r="H151" s="221">
        <v>1</v>
      </c>
      <c r="I151" s="222"/>
      <c r="J151" s="223">
        <f>ROUND(I151*H151,2)</f>
        <v>0</v>
      </c>
      <c r="K151" s="219" t="s">
        <v>1981</v>
      </c>
      <c r="L151" s="46"/>
      <c r="M151" s="224" t="s">
        <v>19</v>
      </c>
      <c r="N151" s="225" t="s">
        <v>46</v>
      </c>
      <c r="O151" s="86"/>
      <c r="P151" s="226">
        <f>O151*H151</f>
        <v>0</v>
      </c>
      <c r="Q151" s="226">
        <v>0.00035</v>
      </c>
      <c r="R151" s="226">
        <f>Q151*H151</f>
        <v>0.00035</v>
      </c>
      <c r="S151" s="226">
        <v>0</v>
      </c>
      <c r="T151" s="227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8" t="s">
        <v>367</v>
      </c>
      <c r="AT151" s="228" t="s">
        <v>264</v>
      </c>
      <c r="AU151" s="228" t="s">
        <v>84</v>
      </c>
      <c r="AY151" s="19" t="s">
        <v>262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9" t="s">
        <v>82</v>
      </c>
      <c r="BK151" s="229">
        <f>ROUND(I151*H151,2)</f>
        <v>0</v>
      </c>
      <c r="BL151" s="19" t="s">
        <v>367</v>
      </c>
      <c r="BM151" s="228" t="s">
        <v>2103</v>
      </c>
    </row>
    <row r="152" s="2" customFormat="1" ht="16.5" customHeight="1">
      <c r="A152" s="40"/>
      <c r="B152" s="41"/>
      <c r="C152" s="217" t="s">
        <v>528</v>
      </c>
      <c r="D152" s="217" t="s">
        <v>264</v>
      </c>
      <c r="E152" s="218" t="s">
        <v>2104</v>
      </c>
      <c r="F152" s="219" t="s">
        <v>2105</v>
      </c>
      <c r="G152" s="220" t="s">
        <v>370</v>
      </c>
      <c r="H152" s="221">
        <v>1</v>
      </c>
      <c r="I152" s="222"/>
      <c r="J152" s="223">
        <f>ROUND(I152*H152,2)</f>
        <v>0</v>
      </c>
      <c r="K152" s="219" t="s">
        <v>1981</v>
      </c>
      <c r="L152" s="46"/>
      <c r="M152" s="224" t="s">
        <v>19</v>
      </c>
      <c r="N152" s="225" t="s">
        <v>46</v>
      </c>
      <c r="O152" s="86"/>
      <c r="P152" s="226">
        <f>O152*H152</f>
        <v>0</v>
      </c>
      <c r="Q152" s="226">
        <v>0.00132</v>
      </c>
      <c r="R152" s="226">
        <f>Q152*H152</f>
        <v>0.00132</v>
      </c>
      <c r="S152" s="226">
        <v>0</v>
      </c>
      <c r="T152" s="227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8" t="s">
        <v>367</v>
      </c>
      <c r="AT152" s="228" t="s">
        <v>264</v>
      </c>
      <c r="AU152" s="228" t="s">
        <v>84</v>
      </c>
      <c r="AY152" s="19" t="s">
        <v>262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9" t="s">
        <v>82</v>
      </c>
      <c r="BK152" s="229">
        <f>ROUND(I152*H152,2)</f>
        <v>0</v>
      </c>
      <c r="BL152" s="19" t="s">
        <v>367</v>
      </c>
      <c r="BM152" s="228" t="s">
        <v>2106</v>
      </c>
    </row>
    <row r="153" s="2" customFormat="1" ht="16.5" customHeight="1">
      <c r="A153" s="40"/>
      <c r="B153" s="41"/>
      <c r="C153" s="217" t="s">
        <v>534</v>
      </c>
      <c r="D153" s="217" t="s">
        <v>264</v>
      </c>
      <c r="E153" s="218" t="s">
        <v>2107</v>
      </c>
      <c r="F153" s="219" t="s">
        <v>2108</v>
      </c>
      <c r="G153" s="220" t="s">
        <v>370</v>
      </c>
      <c r="H153" s="221">
        <v>2</v>
      </c>
      <c r="I153" s="222"/>
      <c r="J153" s="223">
        <f>ROUND(I153*H153,2)</f>
        <v>0</v>
      </c>
      <c r="K153" s="219" t="s">
        <v>1981</v>
      </c>
      <c r="L153" s="46"/>
      <c r="M153" s="224" t="s">
        <v>19</v>
      </c>
      <c r="N153" s="225" t="s">
        <v>46</v>
      </c>
      <c r="O153" s="86"/>
      <c r="P153" s="226">
        <f>O153*H153</f>
        <v>0</v>
      </c>
      <c r="Q153" s="226">
        <v>0.00035</v>
      </c>
      <c r="R153" s="226">
        <f>Q153*H153</f>
        <v>0.00069999999999999999</v>
      </c>
      <c r="S153" s="226">
        <v>0</v>
      </c>
      <c r="T153" s="227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8" t="s">
        <v>367</v>
      </c>
      <c r="AT153" s="228" t="s">
        <v>264</v>
      </c>
      <c r="AU153" s="228" t="s">
        <v>84</v>
      </c>
      <c r="AY153" s="19" t="s">
        <v>262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9" t="s">
        <v>82</v>
      </c>
      <c r="BK153" s="229">
        <f>ROUND(I153*H153,2)</f>
        <v>0</v>
      </c>
      <c r="BL153" s="19" t="s">
        <v>367</v>
      </c>
      <c r="BM153" s="228" t="s">
        <v>2109</v>
      </c>
    </row>
    <row r="154" s="2" customFormat="1" ht="16.5" customHeight="1">
      <c r="A154" s="40"/>
      <c r="B154" s="41"/>
      <c r="C154" s="217" t="s">
        <v>549</v>
      </c>
      <c r="D154" s="217" t="s">
        <v>264</v>
      </c>
      <c r="E154" s="218" t="s">
        <v>2110</v>
      </c>
      <c r="F154" s="219" t="s">
        <v>2111</v>
      </c>
      <c r="G154" s="220" t="s">
        <v>370</v>
      </c>
      <c r="H154" s="221">
        <v>3</v>
      </c>
      <c r="I154" s="222"/>
      <c r="J154" s="223">
        <f>ROUND(I154*H154,2)</f>
        <v>0</v>
      </c>
      <c r="K154" s="219" t="s">
        <v>1981</v>
      </c>
      <c r="L154" s="46"/>
      <c r="M154" s="224" t="s">
        <v>19</v>
      </c>
      <c r="N154" s="225" t="s">
        <v>46</v>
      </c>
      <c r="O154" s="86"/>
      <c r="P154" s="226">
        <f>O154*H154</f>
        <v>0</v>
      </c>
      <c r="Q154" s="226">
        <v>0.00072000000000000005</v>
      </c>
      <c r="R154" s="226">
        <f>Q154*H154</f>
        <v>0.00216</v>
      </c>
      <c r="S154" s="226">
        <v>0</v>
      </c>
      <c r="T154" s="227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8" t="s">
        <v>367</v>
      </c>
      <c r="AT154" s="228" t="s">
        <v>264</v>
      </c>
      <c r="AU154" s="228" t="s">
        <v>84</v>
      </c>
      <c r="AY154" s="19" t="s">
        <v>262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9" t="s">
        <v>82</v>
      </c>
      <c r="BK154" s="229">
        <f>ROUND(I154*H154,2)</f>
        <v>0</v>
      </c>
      <c r="BL154" s="19" t="s">
        <v>367</v>
      </c>
      <c r="BM154" s="228" t="s">
        <v>2112</v>
      </c>
    </row>
    <row r="155" s="2" customFormat="1" ht="16.5" customHeight="1">
      <c r="A155" s="40"/>
      <c r="B155" s="41"/>
      <c r="C155" s="217" t="s">
        <v>555</v>
      </c>
      <c r="D155" s="217" t="s">
        <v>264</v>
      </c>
      <c r="E155" s="218" t="s">
        <v>2113</v>
      </c>
      <c r="F155" s="219" t="s">
        <v>2114</v>
      </c>
      <c r="G155" s="220" t="s">
        <v>370</v>
      </c>
      <c r="H155" s="221">
        <v>1</v>
      </c>
      <c r="I155" s="222"/>
      <c r="J155" s="223">
        <f>ROUND(I155*H155,2)</f>
        <v>0</v>
      </c>
      <c r="K155" s="219" t="s">
        <v>1981</v>
      </c>
      <c r="L155" s="46"/>
      <c r="M155" s="224" t="s">
        <v>19</v>
      </c>
      <c r="N155" s="225" t="s">
        <v>46</v>
      </c>
      <c r="O155" s="86"/>
      <c r="P155" s="226">
        <f>O155*H155</f>
        <v>0</v>
      </c>
      <c r="Q155" s="226">
        <v>0.00012</v>
      </c>
      <c r="R155" s="226">
        <f>Q155*H155</f>
        <v>0.00012</v>
      </c>
      <c r="S155" s="226">
        <v>0</v>
      </c>
      <c r="T155" s="227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8" t="s">
        <v>367</v>
      </c>
      <c r="AT155" s="228" t="s">
        <v>264</v>
      </c>
      <c r="AU155" s="228" t="s">
        <v>84</v>
      </c>
      <c r="AY155" s="19" t="s">
        <v>262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9" t="s">
        <v>82</v>
      </c>
      <c r="BK155" s="229">
        <f>ROUND(I155*H155,2)</f>
        <v>0</v>
      </c>
      <c r="BL155" s="19" t="s">
        <v>367</v>
      </c>
      <c r="BM155" s="228" t="s">
        <v>2115</v>
      </c>
    </row>
    <row r="156" s="2" customFormat="1" ht="16.5" customHeight="1">
      <c r="A156" s="40"/>
      <c r="B156" s="41"/>
      <c r="C156" s="217" t="s">
        <v>560</v>
      </c>
      <c r="D156" s="217" t="s">
        <v>264</v>
      </c>
      <c r="E156" s="218" t="s">
        <v>2116</v>
      </c>
      <c r="F156" s="219" t="s">
        <v>2117</v>
      </c>
      <c r="G156" s="220" t="s">
        <v>370</v>
      </c>
      <c r="H156" s="221">
        <v>1</v>
      </c>
      <c r="I156" s="222"/>
      <c r="J156" s="223">
        <f>ROUND(I156*H156,2)</f>
        <v>0</v>
      </c>
      <c r="K156" s="219" t="s">
        <v>1981</v>
      </c>
      <c r="L156" s="46"/>
      <c r="M156" s="224" t="s">
        <v>19</v>
      </c>
      <c r="N156" s="225" t="s">
        <v>46</v>
      </c>
      <c r="O156" s="86"/>
      <c r="P156" s="226">
        <f>O156*H156</f>
        <v>0</v>
      </c>
      <c r="Q156" s="226">
        <v>0.00024000000000000001</v>
      </c>
      <c r="R156" s="226">
        <f>Q156*H156</f>
        <v>0.00024000000000000001</v>
      </c>
      <c r="S156" s="226">
        <v>0</v>
      </c>
      <c r="T156" s="227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8" t="s">
        <v>367</v>
      </c>
      <c r="AT156" s="228" t="s">
        <v>264</v>
      </c>
      <c r="AU156" s="228" t="s">
        <v>84</v>
      </c>
      <c r="AY156" s="19" t="s">
        <v>262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9" t="s">
        <v>82</v>
      </c>
      <c r="BK156" s="229">
        <f>ROUND(I156*H156,2)</f>
        <v>0</v>
      </c>
      <c r="BL156" s="19" t="s">
        <v>367</v>
      </c>
      <c r="BM156" s="228" t="s">
        <v>2118</v>
      </c>
    </row>
    <row r="157" s="2" customFormat="1" ht="16.5" customHeight="1">
      <c r="A157" s="40"/>
      <c r="B157" s="41"/>
      <c r="C157" s="217" t="s">
        <v>565</v>
      </c>
      <c r="D157" s="217" t="s">
        <v>264</v>
      </c>
      <c r="E157" s="218" t="s">
        <v>2119</v>
      </c>
      <c r="F157" s="219" t="s">
        <v>2120</v>
      </c>
      <c r="G157" s="220" t="s">
        <v>370</v>
      </c>
      <c r="H157" s="221">
        <v>1</v>
      </c>
      <c r="I157" s="222"/>
      <c r="J157" s="223">
        <f>ROUND(I157*H157,2)</f>
        <v>0</v>
      </c>
      <c r="K157" s="219" t="s">
        <v>1981</v>
      </c>
      <c r="L157" s="46"/>
      <c r="M157" s="224" t="s">
        <v>19</v>
      </c>
      <c r="N157" s="225" t="s">
        <v>46</v>
      </c>
      <c r="O157" s="86"/>
      <c r="P157" s="226">
        <f>O157*H157</f>
        <v>0</v>
      </c>
      <c r="Q157" s="226">
        <v>3.0000000000000001E-05</v>
      </c>
      <c r="R157" s="226">
        <f>Q157*H157</f>
        <v>3.0000000000000001E-05</v>
      </c>
      <c r="S157" s="226">
        <v>0</v>
      </c>
      <c r="T157" s="227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8" t="s">
        <v>367</v>
      </c>
      <c r="AT157" s="228" t="s">
        <v>264</v>
      </c>
      <c r="AU157" s="228" t="s">
        <v>84</v>
      </c>
      <c r="AY157" s="19" t="s">
        <v>262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9" t="s">
        <v>82</v>
      </c>
      <c r="BK157" s="229">
        <f>ROUND(I157*H157,2)</f>
        <v>0</v>
      </c>
      <c r="BL157" s="19" t="s">
        <v>367</v>
      </c>
      <c r="BM157" s="228" t="s">
        <v>2121</v>
      </c>
    </row>
    <row r="158" s="2" customFormat="1" ht="16.5" customHeight="1">
      <c r="A158" s="40"/>
      <c r="B158" s="41"/>
      <c r="C158" s="217" t="s">
        <v>570</v>
      </c>
      <c r="D158" s="217" t="s">
        <v>264</v>
      </c>
      <c r="E158" s="218" t="s">
        <v>2122</v>
      </c>
      <c r="F158" s="219" t="s">
        <v>2123</v>
      </c>
      <c r="G158" s="220" t="s">
        <v>370</v>
      </c>
      <c r="H158" s="221">
        <v>1</v>
      </c>
      <c r="I158" s="222"/>
      <c r="J158" s="223">
        <f>ROUND(I158*H158,2)</f>
        <v>0</v>
      </c>
      <c r="K158" s="219" t="s">
        <v>1981</v>
      </c>
      <c r="L158" s="46"/>
      <c r="M158" s="224" t="s">
        <v>19</v>
      </c>
      <c r="N158" s="225" t="s">
        <v>46</v>
      </c>
      <c r="O158" s="86"/>
      <c r="P158" s="226">
        <f>O158*H158</f>
        <v>0</v>
      </c>
      <c r="Q158" s="226">
        <v>0.00014999999999999999</v>
      </c>
      <c r="R158" s="226">
        <f>Q158*H158</f>
        <v>0.00014999999999999999</v>
      </c>
      <c r="S158" s="226">
        <v>0</v>
      </c>
      <c r="T158" s="227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8" t="s">
        <v>367</v>
      </c>
      <c r="AT158" s="228" t="s">
        <v>264</v>
      </c>
      <c r="AU158" s="228" t="s">
        <v>84</v>
      </c>
      <c r="AY158" s="19" t="s">
        <v>262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9" t="s">
        <v>82</v>
      </c>
      <c r="BK158" s="229">
        <f>ROUND(I158*H158,2)</f>
        <v>0</v>
      </c>
      <c r="BL158" s="19" t="s">
        <v>367</v>
      </c>
      <c r="BM158" s="228" t="s">
        <v>2124</v>
      </c>
    </row>
    <row r="159" s="2" customFormat="1" ht="16.5" customHeight="1">
      <c r="A159" s="40"/>
      <c r="B159" s="41"/>
      <c r="C159" s="217" t="s">
        <v>576</v>
      </c>
      <c r="D159" s="217" t="s">
        <v>264</v>
      </c>
      <c r="E159" s="218" t="s">
        <v>2125</v>
      </c>
      <c r="F159" s="219" t="s">
        <v>2126</v>
      </c>
      <c r="G159" s="220" t="s">
        <v>130</v>
      </c>
      <c r="H159" s="221">
        <v>247.5</v>
      </c>
      <c r="I159" s="222"/>
      <c r="J159" s="223">
        <f>ROUND(I159*H159,2)</f>
        <v>0</v>
      </c>
      <c r="K159" s="219" t="s">
        <v>1981</v>
      </c>
      <c r="L159" s="46"/>
      <c r="M159" s="224" t="s">
        <v>19</v>
      </c>
      <c r="N159" s="225" t="s">
        <v>46</v>
      </c>
      <c r="O159" s="86"/>
      <c r="P159" s="226">
        <f>O159*H159</f>
        <v>0</v>
      </c>
      <c r="Q159" s="226">
        <v>0.00040000000000000002</v>
      </c>
      <c r="R159" s="226">
        <f>Q159*H159</f>
        <v>0.099000000000000005</v>
      </c>
      <c r="S159" s="226">
        <v>0</v>
      </c>
      <c r="T159" s="227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8" t="s">
        <v>367</v>
      </c>
      <c r="AT159" s="228" t="s">
        <v>264</v>
      </c>
      <c r="AU159" s="228" t="s">
        <v>84</v>
      </c>
      <c r="AY159" s="19" t="s">
        <v>262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9" t="s">
        <v>82</v>
      </c>
      <c r="BK159" s="229">
        <f>ROUND(I159*H159,2)</f>
        <v>0</v>
      </c>
      <c r="BL159" s="19" t="s">
        <v>367</v>
      </c>
      <c r="BM159" s="228" t="s">
        <v>2127</v>
      </c>
    </row>
    <row r="160" s="14" customFormat="1">
      <c r="A160" s="14"/>
      <c r="B160" s="246"/>
      <c r="C160" s="247"/>
      <c r="D160" s="237" t="s">
        <v>272</v>
      </c>
      <c r="E160" s="248" t="s">
        <v>19</v>
      </c>
      <c r="F160" s="249" t="s">
        <v>2128</v>
      </c>
      <c r="G160" s="247"/>
      <c r="H160" s="250">
        <v>247.5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6" t="s">
        <v>272</v>
      </c>
      <c r="AU160" s="256" t="s">
        <v>84</v>
      </c>
      <c r="AV160" s="14" t="s">
        <v>84</v>
      </c>
      <c r="AW160" s="14" t="s">
        <v>34</v>
      </c>
      <c r="AX160" s="14" t="s">
        <v>82</v>
      </c>
      <c r="AY160" s="256" t="s">
        <v>262</v>
      </c>
    </row>
    <row r="161" s="2" customFormat="1" ht="16.5" customHeight="1">
      <c r="A161" s="40"/>
      <c r="B161" s="41"/>
      <c r="C161" s="217" t="s">
        <v>582</v>
      </c>
      <c r="D161" s="217" t="s">
        <v>264</v>
      </c>
      <c r="E161" s="218" t="s">
        <v>2129</v>
      </c>
      <c r="F161" s="219" t="s">
        <v>2130</v>
      </c>
      <c r="G161" s="220" t="s">
        <v>130</v>
      </c>
      <c r="H161" s="221">
        <v>247.5</v>
      </c>
      <c r="I161" s="222"/>
      <c r="J161" s="223">
        <f>ROUND(I161*H161,2)</f>
        <v>0</v>
      </c>
      <c r="K161" s="219" t="s">
        <v>1981</v>
      </c>
      <c r="L161" s="46"/>
      <c r="M161" s="224" t="s">
        <v>19</v>
      </c>
      <c r="N161" s="225" t="s">
        <v>46</v>
      </c>
      <c r="O161" s="86"/>
      <c r="P161" s="226">
        <f>O161*H161</f>
        <v>0</v>
      </c>
      <c r="Q161" s="226">
        <v>1.0000000000000001E-05</v>
      </c>
      <c r="R161" s="226">
        <f>Q161*H161</f>
        <v>0.0024750000000000002</v>
      </c>
      <c r="S161" s="226">
        <v>0</v>
      </c>
      <c r="T161" s="227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8" t="s">
        <v>367</v>
      </c>
      <c r="AT161" s="228" t="s">
        <v>264</v>
      </c>
      <c r="AU161" s="228" t="s">
        <v>84</v>
      </c>
      <c r="AY161" s="19" t="s">
        <v>262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9" t="s">
        <v>82</v>
      </c>
      <c r="BK161" s="229">
        <f>ROUND(I161*H161,2)</f>
        <v>0</v>
      </c>
      <c r="BL161" s="19" t="s">
        <v>367</v>
      </c>
      <c r="BM161" s="228" t="s">
        <v>2131</v>
      </c>
    </row>
    <row r="162" s="14" customFormat="1">
      <c r="A162" s="14"/>
      <c r="B162" s="246"/>
      <c r="C162" s="247"/>
      <c r="D162" s="237" t="s">
        <v>272</v>
      </c>
      <c r="E162" s="248" t="s">
        <v>19</v>
      </c>
      <c r="F162" s="249" t="s">
        <v>2128</v>
      </c>
      <c r="G162" s="247"/>
      <c r="H162" s="250">
        <v>247.5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6" t="s">
        <v>272</v>
      </c>
      <c r="AU162" s="256" t="s">
        <v>84</v>
      </c>
      <c r="AV162" s="14" t="s">
        <v>84</v>
      </c>
      <c r="AW162" s="14" t="s">
        <v>34</v>
      </c>
      <c r="AX162" s="14" t="s">
        <v>82</v>
      </c>
      <c r="AY162" s="256" t="s">
        <v>262</v>
      </c>
    </row>
    <row r="163" s="2" customFormat="1" ht="16.5" customHeight="1">
      <c r="A163" s="40"/>
      <c r="B163" s="41"/>
      <c r="C163" s="217" t="s">
        <v>587</v>
      </c>
      <c r="D163" s="217" t="s">
        <v>264</v>
      </c>
      <c r="E163" s="218" t="s">
        <v>2132</v>
      </c>
      <c r="F163" s="219" t="s">
        <v>2133</v>
      </c>
      <c r="G163" s="220" t="s">
        <v>318</v>
      </c>
      <c r="H163" s="221">
        <v>0.32300000000000001</v>
      </c>
      <c r="I163" s="222"/>
      <c r="J163" s="223">
        <f>ROUND(I163*H163,2)</f>
        <v>0</v>
      </c>
      <c r="K163" s="219" t="s">
        <v>1981</v>
      </c>
      <c r="L163" s="46"/>
      <c r="M163" s="224" t="s">
        <v>19</v>
      </c>
      <c r="N163" s="225" t="s">
        <v>46</v>
      </c>
      <c r="O163" s="86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8" t="s">
        <v>367</v>
      </c>
      <c r="AT163" s="228" t="s">
        <v>264</v>
      </c>
      <c r="AU163" s="228" t="s">
        <v>84</v>
      </c>
      <c r="AY163" s="19" t="s">
        <v>262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9" t="s">
        <v>82</v>
      </c>
      <c r="BK163" s="229">
        <f>ROUND(I163*H163,2)</f>
        <v>0</v>
      </c>
      <c r="BL163" s="19" t="s">
        <v>367</v>
      </c>
      <c r="BM163" s="228" t="s">
        <v>2134</v>
      </c>
    </row>
    <row r="164" s="2" customFormat="1" ht="16.5" customHeight="1">
      <c r="A164" s="40"/>
      <c r="B164" s="41"/>
      <c r="C164" s="217" t="s">
        <v>596</v>
      </c>
      <c r="D164" s="217" t="s">
        <v>264</v>
      </c>
      <c r="E164" s="218" t="s">
        <v>2135</v>
      </c>
      <c r="F164" s="219" t="s">
        <v>2136</v>
      </c>
      <c r="G164" s="220" t="s">
        <v>318</v>
      </c>
      <c r="H164" s="221">
        <v>0.32300000000000001</v>
      </c>
      <c r="I164" s="222"/>
      <c r="J164" s="223">
        <f>ROUND(I164*H164,2)</f>
        <v>0</v>
      </c>
      <c r="K164" s="219" t="s">
        <v>1981</v>
      </c>
      <c r="L164" s="46"/>
      <c r="M164" s="224" t="s">
        <v>19</v>
      </c>
      <c r="N164" s="225" t="s">
        <v>46</v>
      </c>
      <c r="O164" s="86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8" t="s">
        <v>367</v>
      </c>
      <c r="AT164" s="228" t="s">
        <v>264</v>
      </c>
      <c r="AU164" s="228" t="s">
        <v>84</v>
      </c>
      <c r="AY164" s="19" t="s">
        <v>262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9" t="s">
        <v>82</v>
      </c>
      <c r="BK164" s="229">
        <f>ROUND(I164*H164,2)</f>
        <v>0</v>
      </c>
      <c r="BL164" s="19" t="s">
        <v>367</v>
      </c>
      <c r="BM164" s="228" t="s">
        <v>2137</v>
      </c>
    </row>
    <row r="165" s="12" customFormat="1" ht="22.8" customHeight="1">
      <c r="A165" s="12"/>
      <c r="B165" s="201"/>
      <c r="C165" s="202"/>
      <c r="D165" s="203" t="s">
        <v>74</v>
      </c>
      <c r="E165" s="215" t="s">
        <v>2138</v>
      </c>
      <c r="F165" s="215" t="s">
        <v>2139</v>
      </c>
      <c r="G165" s="202"/>
      <c r="H165" s="202"/>
      <c r="I165" s="205"/>
      <c r="J165" s="216">
        <f>BK165</f>
        <v>0</v>
      </c>
      <c r="K165" s="202"/>
      <c r="L165" s="207"/>
      <c r="M165" s="208"/>
      <c r="N165" s="209"/>
      <c r="O165" s="209"/>
      <c r="P165" s="210">
        <f>SUM(P166:P171)</f>
        <v>0</v>
      </c>
      <c r="Q165" s="209"/>
      <c r="R165" s="210">
        <f>SUM(R166:R171)</f>
        <v>0.03261</v>
      </c>
      <c r="S165" s="209"/>
      <c r="T165" s="211">
        <f>SUM(T166:T171)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2" t="s">
        <v>84</v>
      </c>
      <c r="AT165" s="213" t="s">
        <v>74</v>
      </c>
      <c r="AU165" s="213" t="s">
        <v>82</v>
      </c>
      <c r="AY165" s="212" t="s">
        <v>262</v>
      </c>
      <c r="BK165" s="214">
        <f>SUM(BK166:BK171)</f>
        <v>0</v>
      </c>
    </row>
    <row r="166" s="2" customFormat="1" ht="16.5" customHeight="1">
      <c r="A166" s="40"/>
      <c r="B166" s="41"/>
      <c r="C166" s="217" t="s">
        <v>612</v>
      </c>
      <c r="D166" s="217" t="s">
        <v>264</v>
      </c>
      <c r="E166" s="218" t="s">
        <v>2140</v>
      </c>
      <c r="F166" s="219" t="s">
        <v>2141</v>
      </c>
      <c r="G166" s="220" t="s">
        <v>130</v>
      </c>
      <c r="H166" s="221">
        <v>17</v>
      </c>
      <c r="I166" s="222"/>
      <c r="J166" s="223">
        <f>ROUND(I166*H166,2)</f>
        <v>0</v>
      </c>
      <c r="K166" s="219" t="s">
        <v>1981</v>
      </c>
      <c r="L166" s="46"/>
      <c r="M166" s="224" t="s">
        <v>19</v>
      </c>
      <c r="N166" s="225" t="s">
        <v>46</v>
      </c>
      <c r="O166" s="86"/>
      <c r="P166" s="226">
        <f>O166*H166</f>
        <v>0</v>
      </c>
      <c r="Q166" s="226">
        <v>0.0014</v>
      </c>
      <c r="R166" s="226">
        <f>Q166*H166</f>
        <v>0.023799999999999998</v>
      </c>
      <c r="S166" s="226">
        <v>0</v>
      </c>
      <c r="T166" s="227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8" t="s">
        <v>367</v>
      </c>
      <c r="AT166" s="228" t="s">
        <v>264</v>
      </c>
      <c r="AU166" s="228" t="s">
        <v>84</v>
      </c>
      <c r="AY166" s="19" t="s">
        <v>262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9" t="s">
        <v>82</v>
      </c>
      <c r="BK166" s="229">
        <f>ROUND(I166*H166,2)</f>
        <v>0</v>
      </c>
      <c r="BL166" s="19" t="s">
        <v>367</v>
      </c>
      <c r="BM166" s="228" t="s">
        <v>2142</v>
      </c>
    </row>
    <row r="167" s="2" customFormat="1" ht="16.5" customHeight="1">
      <c r="A167" s="40"/>
      <c r="B167" s="41"/>
      <c r="C167" s="217" t="s">
        <v>618</v>
      </c>
      <c r="D167" s="217" t="s">
        <v>264</v>
      </c>
      <c r="E167" s="218" t="s">
        <v>2143</v>
      </c>
      <c r="F167" s="219" t="s">
        <v>2144</v>
      </c>
      <c r="G167" s="220" t="s">
        <v>130</v>
      </c>
      <c r="H167" s="221">
        <v>17</v>
      </c>
      <c r="I167" s="222"/>
      <c r="J167" s="223">
        <f>ROUND(I167*H167,2)</f>
        <v>0</v>
      </c>
      <c r="K167" s="219" t="s">
        <v>1981</v>
      </c>
      <c r="L167" s="46"/>
      <c r="M167" s="224" t="s">
        <v>19</v>
      </c>
      <c r="N167" s="225" t="s">
        <v>46</v>
      </c>
      <c r="O167" s="86"/>
      <c r="P167" s="226">
        <f>O167*H167</f>
        <v>0</v>
      </c>
      <c r="Q167" s="226">
        <v>0.00044000000000000002</v>
      </c>
      <c r="R167" s="226">
        <f>Q167*H167</f>
        <v>0.0074800000000000005</v>
      </c>
      <c r="S167" s="226">
        <v>0</v>
      </c>
      <c r="T167" s="227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8" t="s">
        <v>367</v>
      </c>
      <c r="AT167" s="228" t="s">
        <v>264</v>
      </c>
      <c r="AU167" s="228" t="s">
        <v>84</v>
      </c>
      <c r="AY167" s="19" t="s">
        <v>262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9" t="s">
        <v>82</v>
      </c>
      <c r="BK167" s="229">
        <f>ROUND(I167*H167,2)</f>
        <v>0</v>
      </c>
      <c r="BL167" s="19" t="s">
        <v>367</v>
      </c>
      <c r="BM167" s="228" t="s">
        <v>2145</v>
      </c>
    </row>
    <row r="168" s="2" customFormat="1" ht="16.5" customHeight="1">
      <c r="A168" s="40"/>
      <c r="B168" s="41"/>
      <c r="C168" s="217" t="s">
        <v>624</v>
      </c>
      <c r="D168" s="217" t="s">
        <v>264</v>
      </c>
      <c r="E168" s="218" t="s">
        <v>2146</v>
      </c>
      <c r="F168" s="219" t="s">
        <v>2147</v>
      </c>
      <c r="G168" s="220" t="s">
        <v>1133</v>
      </c>
      <c r="H168" s="221">
        <v>1</v>
      </c>
      <c r="I168" s="222"/>
      <c r="J168" s="223">
        <f>ROUND(I168*H168,2)</f>
        <v>0</v>
      </c>
      <c r="K168" s="219" t="s">
        <v>1981</v>
      </c>
      <c r="L168" s="46"/>
      <c r="M168" s="224" t="s">
        <v>19</v>
      </c>
      <c r="N168" s="225" t="s">
        <v>46</v>
      </c>
      <c r="O168" s="86"/>
      <c r="P168" s="226">
        <f>O168*H168</f>
        <v>0</v>
      </c>
      <c r="Q168" s="226">
        <v>0.00040000000000000002</v>
      </c>
      <c r="R168" s="226">
        <f>Q168*H168</f>
        <v>0.00040000000000000002</v>
      </c>
      <c r="S168" s="226">
        <v>0</v>
      </c>
      <c r="T168" s="227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8" t="s">
        <v>367</v>
      </c>
      <c r="AT168" s="228" t="s">
        <v>264</v>
      </c>
      <c r="AU168" s="228" t="s">
        <v>84</v>
      </c>
      <c r="AY168" s="19" t="s">
        <v>262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9" t="s">
        <v>82</v>
      </c>
      <c r="BK168" s="229">
        <f>ROUND(I168*H168,2)</f>
        <v>0</v>
      </c>
      <c r="BL168" s="19" t="s">
        <v>367</v>
      </c>
      <c r="BM168" s="228" t="s">
        <v>2148</v>
      </c>
    </row>
    <row r="169" s="2" customFormat="1" ht="16.5" customHeight="1">
      <c r="A169" s="40"/>
      <c r="B169" s="41"/>
      <c r="C169" s="217" t="s">
        <v>631</v>
      </c>
      <c r="D169" s="217" t="s">
        <v>264</v>
      </c>
      <c r="E169" s="218" t="s">
        <v>2149</v>
      </c>
      <c r="F169" s="219" t="s">
        <v>2150</v>
      </c>
      <c r="G169" s="220" t="s">
        <v>370</v>
      </c>
      <c r="H169" s="221">
        <v>1</v>
      </c>
      <c r="I169" s="222"/>
      <c r="J169" s="223">
        <f>ROUND(I169*H169,2)</f>
        <v>0</v>
      </c>
      <c r="K169" s="219" t="s">
        <v>1981</v>
      </c>
      <c r="L169" s="46"/>
      <c r="M169" s="224" t="s">
        <v>19</v>
      </c>
      <c r="N169" s="225" t="s">
        <v>46</v>
      </c>
      <c r="O169" s="86"/>
      <c r="P169" s="226">
        <f>O169*H169</f>
        <v>0</v>
      </c>
      <c r="Q169" s="226">
        <v>0.00093000000000000005</v>
      </c>
      <c r="R169" s="226">
        <f>Q169*H169</f>
        <v>0.00093000000000000005</v>
      </c>
      <c r="S169" s="226">
        <v>0</v>
      </c>
      <c r="T169" s="227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8" t="s">
        <v>367</v>
      </c>
      <c r="AT169" s="228" t="s">
        <v>264</v>
      </c>
      <c r="AU169" s="228" t="s">
        <v>84</v>
      </c>
      <c r="AY169" s="19" t="s">
        <v>262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9" t="s">
        <v>82</v>
      </c>
      <c r="BK169" s="229">
        <f>ROUND(I169*H169,2)</f>
        <v>0</v>
      </c>
      <c r="BL169" s="19" t="s">
        <v>367</v>
      </c>
      <c r="BM169" s="228" t="s">
        <v>2151</v>
      </c>
    </row>
    <row r="170" s="2" customFormat="1" ht="16.5" customHeight="1">
      <c r="A170" s="40"/>
      <c r="B170" s="41"/>
      <c r="C170" s="217" t="s">
        <v>638</v>
      </c>
      <c r="D170" s="217" t="s">
        <v>264</v>
      </c>
      <c r="E170" s="218" t="s">
        <v>2152</v>
      </c>
      <c r="F170" s="219" t="s">
        <v>2153</v>
      </c>
      <c r="G170" s="220" t="s">
        <v>318</v>
      </c>
      <c r="H170" s="221">
        <v>0.033000000000000002</v>
      </c>
      <c r="I170" s="222"/>
      <c r="J170" s="223">
        <f>ROUND(I170*H170,2)</f>
        <v>0</v>
      </c>
      <c r="K170" s="219" t="s">
        <v>1981</v>
      </c>
      <c r="L170" s="46"/>
      <c r="M170" s="224" t="s">
        <v>19</v>
      </c>
      <c r="N170" s="225" t="s">
        <v>46</v>
      </c>
      <c r="O170" s="86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8" t="s">
        <v>367</v>
      </c>
      <c r="AT170" s="228" t="s">
        <v>264</v>
      </c>
      <c r="AU170" s="228" t="s">
        <v>84</v>
      </c>
      <c r="AY170" s="19" t="s">
        <v>262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9" t="s">
        <v>82</v>
      </c>
      <c r="BK170" s="229">
        <f>ROUND(I170*H170,2)</f>
        <v>0</v>
      </c>
      <c r="BL170" s="19" t="s">
        <v>367</v>
      </c>
      <c r="BM170" s="228" t="s">
        <v>2154</v>
      </c>
    </row>
    <row r="171" s="2" customFormat="1" ht="16.5" customHeight="1">
      <c r="A171" s="40"/>
      <c r="B171" s="41"/>
      <c r="C171" s="217" t="s">
        <v>643</v>
      </c>
      <c r="D171" s="217" t="s">
        <v>264</v>
      </c>
      <c r="E171" s="218" t="s">
        <v>2155</v>
      </c>
      <c r="F171" s="219" t="s">
        <v>2156</v>
      </c>
      <c r="G171" s="220" t="s">
        <v>318</v>
      </c>
      <c r="H171" s="221">
        <v>0.033000000000000002</v>
      </c>
      <c r="I171" s="222"/>
      <c r="J171" s="223">
        <f>ROUND(I171*H171,2)</f>
        <v>0</v>
      </c>
      <c r="K171" s="219" t="s">
        <v>1981</v>
      </c>
      <c r="L171" s="46"/>
      <c r="M171" s="224" t="s">
        <v>19</v>
      </c>
      <c r="N171" s="225" t="s">
        <v>46</v>
      </c>
      <c r="O171" s="86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8" t="s">
        <v>367</v>
      </c>
      <c r="AT171" s="228" t="s">
        <v>264</v>
      </c>
      <c r="AU171" s="228" t="s">
        <v>84</v>
      </c>
      <c r="AY171" s="19" t="s">
        <v>262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9" t="s">
        <v>82</v>
      </c>
      <c r="BK171" s="229">
        <f>ROUND(I171*H171,2)</f>
        <v>0</v>
      </c>
      <c r="BL171" s="19" t="s">
        <v>367</v>
      </c>
      <c r="BM171" s="228" t="s">
        <v>2157</v>
      </c>
    </row>
    <row r="172" s="12" customFormat="1" ht="22.8" customHeight="1">
      <c r="A172" s="12"/>
      <c r="B172" s="201"/>
      <c r="C172" s="202"/>
      <c r="D172" s="203" t="s">
        <v>74</v>
      </c>
      <c r="E172" s="215" t="s">
        <v>1128</v>
      </c>
      <c r="F172" s="215" t="s">
        <v>1129</v>
      </c>
      <c r="G172" s="202"/>
      <c r="H172" s="202"/>
      <c r="I172" s="205"/>
      <c r="J172" s="216">
        <f>BK172</f>
        <v>0</v>
      </c>
      <c r="K172" s="202"/>
      <c r="L172" s="207"/>
      <c r="M172" s="208"/>
      <c r="N172" s="209"/>
      <c r="O172" s="209"/>
      <c r="P172" s="210">
        <f>SUM(P173:P189)</f>
        <v>0</v>
      </c>
      <c r="Q172" s="209"/>
      <c r="R172" s="210">
        <f>SUM(R173:R189)</f>
        <v>0.21073999999999996</v>
      </c>
      <c r="S172" s="209"/>
      <c r="T172" s="211">
        <f>SUM(T173:T189)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2" t="s">
        <v>84</v>
      </c>
      <c r="AT172" s="213" t="s">
        <v>74</v>
      </c>
      <c r="AU172" s="213" t="s">
        <v>82</v>
      </c>
      <c r="AY172" s="212" t="s">
        <v>262</v>
      </c>
      <c r="BK172" s="214">
        <f>SUM(BK173:BK189)</f>
        <v>0</v>
      </c>
    </row>
    <row r="173" s="2" customFormat="1" ht="16.5" customHeight="1">
      <c r="A173" s="40"/>
      <c r="B173" s="41"/>
      <c r="C173" s="217" t="s">
        <v>648</v>
      </c>
      <c r="D173" s="217" t="s">
        <v>264</v>
      </c>
      <c r="E173" s="218" t="s">
        <v>2158</v>
      </c>
      <c r="F173" s="219" t="s">
        <v>2159</v>
      </c>
      <c r="G173" s="220" t="s">
        <v>1133</v>
      </c>
      <c r="H173" s="221">
        <v>4</v>
      </c>
      <c r="I173" s="222"/>
      <c r="J173" s="223">
        <f>ROUND(I173*H173,2)</f>
        <v>0</v>
      </c>
      <c r="K173" s="219" t="s">
        <v>1981</v>
      </c>
      <c r="L173" s="46"/>
      <c r="M173" s="224" t="s">
        <v>19</v>
      </c>
      <c r="N173" s="225" t="s">
        <v>46</v>
      </c>
      <c r="O173" s="86"/>
      <c r="P173" s="226">
        <f>O173*H173</f>
        <v>0</v>
      </c>
      <c r="Q173" s="226">
        <v>0.016920000000000001</v>
      </c>
      <c r="R173" s="226">
        <f>Q173*H173</f>
        <v>0.067680000000000004</v>
      </c>
      <c r="S173" s="226">
        <v>0</v>
      </c>
      <c r="T173" s="227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8" t="s">
        <v>367</v>
      </c>
      <c r="AT173" s="228" t="s">
        <v>264</v>
      </c>
      <c r="AU173" s="228" t="s">
        <v>84</v>
      </c>
      <c r="AY173" s="19" t="s">
        <v>262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9" t="s">
        <v>82</v>
      </c>
      <c r="BK173" s="229">
        <f>ROUND(I173*H173,2)</f>
        <v>0</v>
      </c>
      <c r="BL173" s="19" t="s">
        <v>367</v>
      </c>
      <c r="BM173" s="228" t="s">
        <v>2160</v>
      </c>
    </row>
    <row r="174" s="2" customFormat="1" ht="16.5" customHeight="1">
      <c r="A174" s="40"/>
      <c r="B174" s="41"/>
      <c r="C174" s="217" t="s">
        <v>653</v>
      </c>
      <c r="D174" s="217" t="s">
        <v>264</v>
      </c>
      <c r="E174" s="218" t="s">
        <v>2161</v>
      </c>
      <c r="F174" s="219" t="s">
        <v>2162</v>
      </c>
      <c r="G174" s="220" t="s">
        <v>1133</v>
      </c>
      <c r="H174" s="221">
        <v>1</v>
      </c>
      <c r="I174" s="222"/>
      <c r="J174" s="223">
        <f>ROUND(I174*H174,2)</f>
        <v>0</v>
      </c>
      <c r="K174" s="219" t="s">
        <v>19</v>
      </c>
      <c r="L174" s="46"/>
      <c r="M174" s="224" t="s">
        <v>19</v>
      </c>
      <c r="N174" s="225" t="s">
        <v>46</v>
      </c>
      <c r="O174" s="86"/>
      <c r="P174" s="226">
        <f>O174*H174</f>
        <v>0</v>
      </c>
      <c r="Q174" s="226">
        <v>0.016920000000000001</v>
      </c>
      <c r="R174" s="226">
        <f>Q174*H174</f>
        <v>0.016920000000000001</v>
      </c>
      <c r="S174" s="226">
        <v>0</v>
      </c>
      <c r="T174" s="227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8" t="s">
        <v>367</v>
      </c>
      <c r="AT174" s="228" t="s">
        <v>264</v>
      </c>
      <c r="AU174" s="228" t="s">
        <v>84</v>
      </c>
      <c r="AY174" s="19" t="s">
        <v>262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9" t="s">
        <v>82</v>
      </c>
      <c r="BK174" s="229">
        <f>ROUND(I174*H174,2)</f>
        <v>0</v>
      </c>
      <c r="BL174" s="19" t="s">
        <v>367</v>
      </c>
      <c r="BM174" s="228" t="s">
        <v>2163</v>
      </c>
    </row>
    <row r="175" s="13" customFormat="1">
      <c r="A175" s="13"/>
      <c r="B175" s="235"/>
      <c r="C175" s="236"/>
      <c r="D175" s="237" t="s">
        <v>272</v>
      </c>
      <c r="E175" s="238" t="s">
        <v>19</v>
      </c>
      <c r="F175" s="239" t="s">
        <v>2164</v>
      </c>
      <c r="G175" s="236"/>
      <c r="H175" s="238" t="s">
        <v>19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272</v>
      </c>
      <c r="AU175" s="245" t="s">
        <v>84</v>
      </c>
      <c r="AV175" s="13" t="s">
        <v>82</v>
      </c>
      <c r="AW175" s="13" t="s">
        <v>34</v>
      </c>
      <c r="AX175" s="13" t="s">
        <v>75</v>
      </c>
      <c r="AY175" s="245" t="s">
        <v>262</v>
      </c>
    </row>
    <row r="176" s="14" customFormat="1">
      <c r="A176" s="14"/>
      <c r="B176" s="246"/>
      <c r="C176" s="247"/>
      <c r="D176" s="237" t="s">
        <v>272</v>
      </c>
      <c r="E176" s="248" t="s">
        <v>19</v>
      </c>
      <c r="F176" s="249" t="s">
        <v>82</v>
      </c>
      <c r="G176" s="247"/>
      <c r="H176" s="250">
        <v>1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6" t="s">
        <v>272</v>
      </c>
      <c r="AU176" s="256" t="s">
        <v>84</v>
      </c>
      <c r="AV176" s="14" t="s">
        <v>84</v>
      </c>
      <c r="AW176" s="14" t="s">
        <v>34</v>
      </c>
      <c r="AX176" s="14" t="s">
        <v>82</v>
      </c>
      <c r="AY176" s="256" t="s">
        <v>262</v>
      </c>
    </row>
    <row r="177" s="2" customFormat="1" ht="16.5" customHeight="1">
      <c r="A177" s="40"/>
      <c r="B177" s="41"/>
      <c r="C177" s="217" t="s">
        <v>658</v>
      </c>
      <c r="D177" s="217" t="s">
        <v>264</v>
      </c>
      <c r="E177" s="218" t="s">
        <v>2165</v>
      </c>
      <c r="F177" s="219" t="s">
        <v>2166</v>
      </c>
      <c r="G177" s="220" t="s">
        <v>1133</v>
      </c>
      <c r="H177" s="221">
        <v>3</v>
      </c>
      <c r="I177" s="222"/>
      <c r="J177" s="223">
        <f>ROUND(I177*H177,2)</f>
        <v>0</v>
      </c>
      <c r="K177" s="219" t="s">
        <v>1981</v>
      </c>
      <c r="L177" s="46"/>
      <c r="M177" s="224" t="s">
        <v>19</v>
      </c>
      <c r="N177" s="225" t="s">
        <v>46</v>
      </c>
      <c r="O177" s="86"/>
      <c r="P177" s="226">
        <f>O177*H177</f>
        <v>0</v>
      </c>
      <c r="Q177" s="226">
        <v>0.016469999999999999</v>
      </c>
      <c r="R177" s="226">
        <f>Q177*H177</f>
        <v>0.049409999999999996</v>
      </c>
      <c r="S177" s="226">
        <v>0</v>
      </c>
      <c r="T177" s="227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8" t="s">
        <v>367</v>
      </c>
      <c r="AT177" s="228" t="s">
        <v>264</v>
      </c>
      <c r="AU177" s="228" t="s">
        <v>84</v>
      </c>
      <c r="AY177" s="19" t="s">
        <v>262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9" t="s">
        <v>82</v>
      </c>
      <c r="BK177" s="229">
        <f>ROUND(I177*H177,2)</f>
        <v>0</v>
      </c>
      <c r="BL177" s="19" t="s">
        <v>367</v>
      </c>
      <c r="BM177" s="228" t="s">
        <v>2167</v>
      </c>
    </row>
    <row r="178" s="2" customFormat="1" ht="16.5" customHeight="1">
      <c r="A178" s="40"/>
      <c r="B178" s="41"/>
      <c r="C178" s="217" t="s">
        <v>665</v>
      </c>
      <c r="D178" s="217" t="s">
        <v>264</v>
      </c>
      <c r="E178" s="218" t="s">
        <v>2168</v>
      </c>
      <c r="F178" s="219" t="s">
        <v>2169</v>
      </c>
      <c r="G178" s="220" t="s">
        <v>1133</v>
      </c>
      <c r="H178" s="221">
        <v>1</v>
      </c>
      <c r="I178" s="222"/>
      <c r="J178" s="223">
        <f>ROUND(I178*H178,2)</f>
        <v>0</v>
      </c>
      <c r="K178" s="219" t="s">
        <v>19</v>
      </c>
      <c r="L178" s="46"/>
      <c r="M178" s="224" t="s">
        <v>19</v>
      </c>
      <c r="N178" s="225" t="s">
        <v>46</v>
      </c>
      <c r="O178" s="86"/>
      <c r="P178" s="226">
        <f>O178*H178</f>
        <v>0</v>
      </c>
      <c r="Q178" s="226">
        <v>0.016469999999999999</v>
      </c>
      <c r="R178" s="226">
        <f>Q178*H178</f>
        <v>0.016469999999999999</v>
      </c>
      <c r="S178" s="226">
        <v>0</v>
      </c>
      <c r="T178" s="227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8" t="s">
        <v>367</v>
      </c>
      <c r="AT178" s="228" t="s">
        <v>264</v>
      </c>
      <c r="AU178" s="228" t="s">
        <v>84</v>
      </c>
      <c r="AY178" s="19" t="s">
        <v>262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9" t="s">
        <v>82</v>
      </c>
      <c r="BK178" s="229">
        <f>ROUND(I178*H178,2)</f>
        <v>0</v>
      </c>
      <c r="BL178" s="19" t="s">
        <v>367</v>
      </c>
      <c r="BM178" s="228" t="s">
        <v>2170</v>
      </c>
    </row>
    <row r="179" s="13" customFormat="1">
      <c r="A179" s="13"/>
      <c r="B179" s="235"/>
      <c r="C179" s="236"/>
      <c r="D179" s="237" t="s">
        <v>272</v>
      </c>
      <c r="E179" s="238" t="s">
        <v>19</v>
      </c>
      <c r="F179" s="239" t="s">
        <v>2164</v>
      </c>
      <c r="G179" s="236"/>
      <c r="H179" s="238" t="s">
        <v>19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272</v>
      </c>
      <c r="AU179" s="245" t="s">
        <v>84</v>
      </c>
      <c r="AV179" s="13" t="s">
        <v>82</v>
      </c>
      <c r="AW179" s="13" t="s">
        <v>34</v>
      </c>
      <c r="AX179" s="13" t="s">
        <v>75</v>
      </c>
      <c r="AY179" s="245" t="s">
        <v>262</v>
      </c>
    </row>
    <row r="180" s="14" customFormat="1">
      <c r="A180" s="14"/>
      <c r="B180" s="246"/>
      <c r="C180" s="247"/>
      <c r="D180" s="237" t="s">
        <v>272</v>
      </c>
      <c r="E180" s="248" t="s">
        <v>19</v>
      </c>
      <c r="F180" s="249" t="s">
        <v>82</v>
      </c>
      <c r="G180" s="247"/>
      <c r="H180" s="250">
        <v>1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6" t="s">
        <v>272</v>
      </c>
      <c r="AU180" s="256" t="s">
        <v>84</v>
      </c>
      <c r="AV180" s="14" t="s">
        <v>84</v>
      </c>
      <c r="AW180" s="14" t="s">
        <v>34</v>
      </c>
      <c r="AX180" s="14" t="s">
        <v>82</v>
      </c>
      <c r="AY180" s="256" t="s">
        <v>262</v>
      </c>
    </row>
    <row r="181" s="2" customFormat="1" ht="16.5" customHeight="1">
      <c r="A181" s="40"/>
      <c r="B181" s="41"/>
      <c r="C181" s="217" t="s">
        <v>671</v>
      </c>
      <c r="D181" s="217" t="s">
        <v>264</v>
      </c>
      <c r="E181" s="218" t="s">
        <v>2171</v>
      </c>
      <c r="F181" s="219" t="s">
        <v>2172</v>
      </c>
      <c r="G181" s="220" t="s">
        <v>1133</v>
      </c>
      <c r="H181" s="221">
        <v>2</v>
      </c>
      <c r="I181" s="222"/>
      <c r="J181" s="223">
        <f>ROUND(I181*H181,2)</f>
        <v>0</v>
      </c>
      <c r="K181" s="219" t="s">
        <v>1981</v>
      </c>
      <c r="L181" s="46"/>
      <c r="M181" s="224" t="s">
        <v>19</v>
      </c>
      <c r="N181" s="225" t="s">
        <v>46</v>
      </c>
      <c r="O181" s="86"/>
      <c r="P181" s="226">
        <f>O181*H181</f>
        <v>0</v>
      </c>
      <c r="Q181" s="226">
        <v>0.0147</v>
      </c>
      <c r="R181" s="226">
        <f>Q181*H181</f>
        <v>0.029399999999999999</v>
      </c>
      <c r="S181" s="226">
        <v>0</v>
      </c>
      <c r="T181" s="227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8" t="s">
        <v>367</v>
      </c>
      <c r="AT181" s="228" t="s">
        <v>264</v>
      </c>
      <c r="AU181" s="228" t="s">
        <v>84</v>
      </c>
      <c r="AY181" s="19" t="s">
        <v>262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9" t="s">
        <v>82</v>
      </c>
      <c r="BK181" s="229">
        <f>ROUND(I181*H181,2)</f>
        <v>0</v>
      </c>
      <c r="BL181" s="19" t="s">
        <v>367</v>
      </c>
      <c r="BM181" s="228" t="s">
        <v>2173</v>
      </c>
    </row>
    <row r="182" s="2" customFormat="1" ht="16.5" customHeight="1">
      <c r="A182" s="40"/>
      <c r="B182" s="41"/>
      <c r="C182" s="217" t="s">
        <v>676</v>
      </c>
      <c r="D182" s="217" t="s">
        <v>264</v>
      </c>
      <c r="E182" s="218" t="s">
        <v>2174</v>
      </c>
      <c r="F182" s="219" t="s">
        <v>2175</v>
      </c>
      <c r="G182" s="220" t="s">
        <v>1133</v>
      </c>
      <c r="H182" s="221">
        <v>25</v>
      </c>
      <c r="I182" s="222"/>
      <c r="J182" s="223">
        <f>ROUND(I182*H182,2)</f>
        <v>0</v>
      </c>
      <c r="K182" s="219" t="s">
        <v>1981</v>
      </c>
      <c r="L182" s="46"/>
      <c r="M182" s="224" t="s">
        <v>19</v>
      </c>
      <c r="N182" s="225" t="s">
        <v>46</v>
      </c>
      <c r="O182" s="86"/>
      <c r="P182" s="226">
        <f>O182*H182</f>
        <v>0</v>
      </c>
      <c r="Q182" s="226">
        <v>0.00029999999999999997</v>
      </c>
      <c r="R182" s="226">
        <f>Q182*H182</f>
        <v>0.0074999999999999997</v>
      </c>
      <c r="S182" s="226">
        <v>0</v>
      </c>
      <c r="T182" s="22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8" t="s">
        <v>367</v>
      </c>
      <c r="AT182" s="228" t="s">
        <v>264</v>
      </c>
      <c r="AU182" s="228" t="s">
        <v>84</v>
      </c>
      <c r="AY182" s="19" t="s">
        <v>262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9" t="s">
        <v>82</v>
      </c>
      <c r="BK182" s="229">
        <f>ROUND(I182*H182,2)</f>
        <v>0</v>
      </c>
      <c r="BL182" s="19" t="s">
        <v>367</v>
      </c>
      <c r="BM182" s="228" t="s">
        <v>2176</v>
      </c>
    </row>
    <row r="183" s="2" customFormat="1" ht="16.5" customHeight="1">
      <c r="A183" s="40"/>
      <c r="B183" s="41"/>
      <c r="C183" s="217" t="s">
        <v>683</v>
      </c>
      <c r="D183" s="217" t="s">
        <v>264</v>
      </c>
      <c r="E183" s="218" t="s">
        <v>2177</v>
      </c>
      <c r="F183" s="219" t="s">
        <v>2178</v>
      </c>
      <c r="G183" s="220" t="s">
        <v>1133</v>
      </c>
      <c r="H183" s="221">
        <v>4</v>
      </c>
      <c r="I183" s="222"/>
      <c r="J183" s="223">
        <f>ROUND(I183*H183,2)</f>
        <v>0</v>
      </c>
      <c r="K183" s="219" t="s">
        <v>1981</v>
      </c>
      <c r="L183" s="46"/>
      <c r="M183" s="224" t="s">
        <v>19</v>
      </c>
      <c r="N183" s="225" t="s">
        <v>46</v>
      </c>
      <c r="O183" s="86"/>
      <c r="P183" s="226">
        <f>O183*H183</f>
        <v>0</v>
      </c>
      <c r="Q183" s="226">
        <v>0.0018</v>
      </c>
      <c r="R183" s="226">
        <f>Q183*H183</f>
        <v>0.0071999999999999998</v>
      </c>
      <c r="S183" s="226">
        <v>0</v>
      </c>
      <c r="T183" s="227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8" t="s">
        <v>367</v>
      </c>
      <c r="AT183" s="228" t="s">
        <v>264</v>
      </c>
      <c r="AU183" s="228" t="s">
        <v>84</v>
      </c>
      <c r="AY183" s="19" t="s">
        <v>262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9" t="s">
        <v>82</v>
      </c>
      <c r="BK183" s="229">
        <f>ROUND(I183*H183,2)</f>
        <v>0</v>
      </c>
      <c r="BL183" s="19" t="s">
        <v>367</v>
      </c>
      <c r="BM183" s="228" t="s">
        <v>2179</v>
      </c>
    </row>
    <row r="184" s="2" customFormat="1" ht="16.5" customHeight="1">
      <c r="A184" s="40"/>
      <c r="B184" s="41"/>
      <c r="C184" s="217" t="s">
        <v>688</v>
      </c>
      <c r="D184" s="217" t="s">
        <v>264</v>
      </c>
      <c r="E184" s="218" t="s">
        <v>2180</v>
      </c>
      <c r="F184" s="219" t="s">
        <v>2181</v>
      </c>
      <c r="G184" s="220" t="s">
        <v>1133</v>
      </c>
      <c r="H184" s="221">
        <v>6</v>
      </c>
      <c r="I184" s="222"/>
      <c r="J184" s="223">
        <f>ROUND(I184*H184,2)</f>
        <v>0</v>
      </c>
      <c r="K184" s="219" t="s">
        <v>1981</v>
      </c>
      <c r="L184" s="46"/>
      <c r="M184" s="224" t="s">
        <v>19</v>
      </c>
      <c r="N184" s="225" t="s">
        <v>46</v>
      </c>
      <c r="O184" s="86"/>
      <c r="P184" s="226">
        <f>O184*H184</f>
        <v>0</v>
      </c>
      <c r="Q184" s="226">
        <v>0.0018400000000000001</v>
      </c>
      <c r="R184" s="226">
        <f>Q184*H184</f>
        <v>0.011040000000000001</v>
      </c>
      <c r="S184" s="226">
        <v>0</v>
      </c>
      <c r="T184" s="22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8" t="s">
        <v>367</v>
      </c>
      <c r="AT184" s="228" t="s">
        <v>264</v>
      </c>
      <c r="AU184" s="228" t="s">
        <v>84</v>
      </c>
      <c r="AY184" s="19" t="s">
        <v>262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9" t="s">
        <v>82</v>
      </c>
      <c r="BK184" s="229">
        <f>ROUND(I184*H184,2)</f>
        <v>0</v>
      </c>
      <c r="BL184" s="19" t="s">
        <v>367</v>
      </c>
      <c r="BM184" s="228" t="s">
        <v>2182</v>
      </c>
    </row>
    <row r="185" s="2" customFormat="1" ht="16.5" customHeight="1">
      <c r="A185" s="40"/>
      <c r="B185" s="41"/>
      <c r="C185" s="217" t="s">
        <v>693</v>
      </c>
      <c r="D185" s="217" t="s">
        <v>264</v>
      </c>
      <c r="E185" s="218" t="s">
        <v>2183</v>
      </c>
      <c r="F185" s="219" t="s">
        <v>2184</v>
      </c>
      <c r="G185" s="220" t="s">
        <v>1133</v>
      </c>
      <c r="H185" s="221">
        <v>2</v>
      </c>
      <c r="I185" s="222"/>
      <c r="J185" s="223">
        <f>ROUND(I185*H185,2)</f>
        <v>0</v>
      </c>
      <c r="K185" s="219" t="s">
        <v>19</v>
      </c>
      <c r="L185" s="46"/>
      <c r="M185" s="224" t="s">
        <v>19</v>
      </c>
      <c r="N185" s="225" t="s">
        <v>46</v>
      </c>
      <c r="O185" s="86"/>
      <c r="P185" s="226">
        <f>O185*H185</f>
        <v>0</v>
      </c>
      <c r="Q185" s="226">
        <v>0.0018400000000000001</v>
      </c>
      <c r="R185" s="226">
        <f>Q185*H185</f>
        <v>0.0036800000000000001</v>
      </c>
      <c r="S185" s="226">
        <v>0</v>
      </c>
      <c r="T185" s="227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8" t="s">
        <v>367</v>
      </c>
      <c r="AT185" s="228" t="s">
        <v>264</v>
      </c>
      <c r="AU185" s="228" t="s">
        <v>84</v>
      </c>
      <c r="AY185" s="19" t="s">
        <v>262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9" t="s">
        <v>82</v>
      </c>
      <c r="BK185" s="229">
        <f>ROUND(I185*H185,2)</f>
        <v>0</v>
      </c>
      <c r="BL185" s="19" t="s">
        <v>367</v>
      </c>
      <c r="BM185" s="228" t="s">
        <v>2185</v>
      </c>
    </row>
    <row r="186" s="2" customFormat="1" ht="16.5" customHeight="1">
      <c r="A186" s="40"/>
      <c r="B186" s="41"/>
      <c r="C186" s="217" t="s">
        <v>698</v>
      </c>
      <c r="D186" s="217" t="s">
        <v>264</v>
      </c>
      <c r="E186" s="218" t="s">
        <v>2186</v>
      </c>
      <c r="F186" s="219" t="s">
        <v>2187</v>
      </c>
      <c r="G186" s="220" t="s">
        <v>370</v>
      </c>
      <c r="H186" s="221">
        <v>4</v>
      </c>
      <c r="I186" s="222"/>
      <c r="J186" s="223">
        <f>ROUND(I186*H186,2)</f>
        <v>0</v>
      </c>
      <c r="K186" s="219" t="s">
        <v>1981</v>
      </c>
      <c r="L186" s="46"/>
      <c r="M186" s="224" t="s">
        <v>19</v>
      </c>
      <c r="N186" s="225" t="s">
        <v>46</v>
      </c>
      <c r="O186" s="86"/>
      <c r="P186" s="226">
        <f>O186*H186</f>
        <v>0</v>
      </c>
      <c r="Q186" s="226">
        <v>0.00023000000000000001</v>
      </c>
      <c r="R186" s="226">
        <f>Q186*H186</f>
        <v>0.00092000000000000003</v>
      </c>
      <c r="S186" s="226">
        <v>0</v>
      </c>
      <c r="T186" s="22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8" t="s">
        <v>367</v>
      </c>
      <c r="AT186" s="228" t="s">
        <v>264</v>
      </c>
      <c r="AU186" s="228" t="s">
        <v>84</v>
      </c>
      <c r="AY186" s="19" t="s">
        <v>262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9" t="s">
        <v>82</v>
      </c>
      <c r="BK186" s="229">
        <f>ROUND(I186*H186,2)</f>
        <v>0</v>
      </c>
      <c r="BL186" s="19" t="s">
        <v>367</v>
      </c>
      <c r="BM186" s="228" t="s">
        <v>2188</v>
      </c>
    </row>
    <row r="187" s="2" customFormat="1" ht="16.5" customHeight="1">
      <c r="A187" s="40"/>
      <c r="B187" s="41"/>
      <c r="C187" s="217" t="s">
        <v>703</v>
      </c>
      <c r="D187" s="217" t="s">
        <v>264</v>
      </c>
      <c r="E187" s="218" t="s">
        <v>2189</v>
      </c>
      <c r="F187" s="219" t="s">
        <v>2190</v>
      </c>
      <c r="G187" s="220" t="s">
        <v>370</v>
      </c>
      <c r="H187" s="221">
        <v>1</v>
      </c>
      <c r="I187" s="222"/>
      <c r="J187" s="223">
        <f>ROUND(I187*H187,2)</f>
        <v>0</v>
      </c>
      <c r="K187" s="219" t="s">
        <v>1981</v>
      </c>
      <c r="L187" s="46"/>
      <c r="M187" s="224" t="s">
        <v>19</v>
      </c>
      <c r="N187" s="225" t="s">
        <v>46</v>
      </c>
      <c r="O187" s="86"/>
      <c r="P187" s="226">
        <f>O187*H187</f>
        <v>0</v>
      </c>
      <c r="Q187" s="226">
        <v>0.00051999999999999995</v>
      </c>
      <c r="R187" s="226">
        <f>Q187*H187</f>
        <v>0.00051999999999999995</v>
      </c>
      <c r="S187" s="226">
        <v>0</v>
      </c>
      <c r="T187" s="227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8" t="s">
        <v>367</v>
      </c>
      <c r="AT187" s="228" t="s">
        <v>264</v>
      </c>
      <c r="AU187" s="228" t="s">
        <v>84</v>
      </c>
      <c r="AY187" s="19" t="s">
        <v>262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9" t="s">
        <v>82</v>
      </c>
      <c r="BK187" s="229">
        <f>ROUND(I187*H187,2)</f>
        <v>0</v>
      </c>
      <c r="BL187" s="19" t="s">
        <v>367</v>
      </c>
      <c r="BM187" s="228" t="s">
        <v>2191</v>
      </c>
    </row>
    <row r="188" s="2" customFormat="1" ht="16.5" customHeight="1">
      <c r="A188" s="40"/>
      <c r="B188" s="41"/>
      <c r="C188" s="217" t="s">
        <v>708</v>
      </c>
      <c r="D188" s="217" t="s">
        <v>264</v>
      </c>
      <c r="E188" s="218" t="s">
        <v>2192</v>
      </c>
      <c r="F188" s="219" t="s">
        <v>2193</v>
      </c>
      <c r="G188" s="220" t="s">
        <v>318</v>
      </c>
      <c r="H188" s="221">
        <v>0.21099999999999999</v>
      </c>
      <c r="I188" s="222"/>
      <c r="J188" s="223">
        <f>ROUND(I188*H188,2)</f>
        <v>0</v>
      </c>
      <c r="K188" s="219" t="s">
        <v>1981</v>
      </c>
      <c r="L188" s="46"/>
      <c r="M188" s="224" t="s">
        <v>19</v>
      </c>
      <c r="N188" s="225" t="s">
        <v>46</v>
      </c>
      <c r="O188" s="86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8" t="s">
        <v>367</v>
      </c>
      <c r="AT188" s="228" t="s">
        <v>264</v>
      </c>
      <c r="AU188" s="228" t="s">
        <v>84</v>
      </c>
      <c r="AY188" s="19" t="s">
        <v>262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9" t="s">
        <v>82</v>
      </c>
      <c r="BK188" s="229">
        <f>ROUND(I188*H188,2)</f>
        <v>0</v>
      </c>
      <c r="BL188" s="19" t="s">
        <v>367</v>
      </c>
      <c r="BM188" s="228" t="s">
        <v>2194</v>
      </c>
    </row>
    <row r="189" s="2" customFormat="1" ht="16.5" customHeight="1">
      <c r="A189" s="40"/>
      <c r="B189" s="41"/>
      <c r="C189" s="217" t="s">
        <v>713</v>
      </c>
      <c r="D189" s="217" t="s">
        <v>264</v>
      </c>
      <c r="E189" s="218" t="s">
        <v>2195</v>
      </c>
      <c r="F189" s="219" t="s">
        <v>2196</v>
      </c>
      <c r="G189" s="220" t="s">
        <v>318</v>
      </c>
      <c r="H189" s="221">
        <v>0.21099999999999999</v>
      </c>
      <c r="I189" s="222"/>
      <c r="J189" s="223">
        <f>ROUND(I189*H189,2)</f>
        <v>0</v>
      </c>
      <c r="K189" s="219" t="s">
        <v>1981</v>
      </c>
      <c r="L189" s="46"/>
      <c r="M189" s="224" t="s">
        <v>19</v>
      </c>
      <c r="N189" s="225" t="s">
        <v>46</v>
      </c>
      <c r="O189" s="86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8" t="s">
        <v>367</v>
      </c>
      <c r="AT189" s="228" t="s">
        <v>264</v>
      </c>
      <c r="AU189" s="228" t="s">
        <v>84</v>
      </c>
      <c r="AY189" s="19" t="s">
        <v>262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9" t="s">
        <v>82</v>
      </c>
      <c r="BK189" s="229">
        <f>ROUND(I189*H189,2)</f>
        <v>0</v>
      </c>
      <c r="BL189" s="19" t="s">
        <v>367</v>
      </c>
      <c r="BM189" s="228" t="s">
        <v>2197</v>
      </c>
    </row>
    <row r="190" s="12" customFormat="1" ht="22.8" customHeight="1">
      <c r="A190" s="12"/>
      <c r="B190" s="201"/>
      <c r="C190" s="202"/>
      <c r="D190" s="203" t="s">
        <v>74</v>
      </c>
      <c r="E190" s="215" t="s">
        <v>2198</v>
      </c>
      <c r="F190" s="215" t="s">
        <v>2199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SUM(P191:P194)</f>
        <v>0</v>
      </c>
      <c r="Q190" s="209"/>
      <c r="R190" s="210">
        <f>SUM(R191:R194)</f>
        <v>0.04675</v>
      </c>
      <c r="S190" s="209"/>
      <c r="T190" s="211">
        <f>SUM(T191:T194)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2" t="s">
        <v>84</v>
      </c>
      <c r="AT190" s="213" t="s">
        <v>74</v>
      </c>
      <c r="AU190" s="213" t="s">
        <v>82</v>
      </c>
      <c r="AY190" s="212" t="s">
        <v>262</v>
      </c>
      <c r="BK190" s="214">
        <f>SUM(BK191:BK194)</f>
        <v>0</v>
      </c>
    </row>
    <row r="191" s="2" customFormat="1" ht="16.5" customHeight="1">
      <c r="A191" s="40"/>
      <c r="B191" s="41"/>
      <c r="C191" s="217" t="s">
        <v>722</v>
      </c>
      <c r="D191" s="217" t="s">
        <v>264</v>
      </c>
      <c r="E191" s="218" t="s">
        <v>2200</v>
      </c>
      <c r="F191" s="219" t="s">
        <v>2201</v>
      </c>
      <c r="G191" s="220" t="s">
        <v>1133</v>
      </c>
      <c r="H191" s="221">
        <v>5</v>
      </c>
      <c r="I191" s="222"/>
      <c r="J191" s="223">
        <f>ROUND(I191*H191,2)</f>
        <v>0</v>
      </c>
      <c r="K191" s="219" t="s">
        <v>1981</v>
      </c>
      <c r="L191" s="46"/>
      <c r="M191" s="224" t="s">
        <v>19</v>
      </c>
      <c r="N191" s="225" t="s">
        <v>46</v>
      </c>
      <c r="O191" s="86"/>
      <c r="P191" s="226">
        <f>O191*H191</f>
        <v>0</v>
      </c>
      <c r="Q191" s="226">
        <v>0.0091999999999999998</v>
      </c>
      <c r="R191" s="226">
        <f>Q191*H191</f>
        <v>0.045999999999999999</v>
      </c>
      <c r="S191" s="226">
        <v>0</v>
      </c>
      <c r="T191" s="227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8" t="s">
        <v>367</v>
      </c>
      <c r="AT191" s="228" t="s">
        <v>264</v>
      </c>
      <c r="AU191" s="228" t="s">
        <v>84</v>
      </c>
      <c r="AY191" s="19" t="s">
        <v>262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9" t="s">
        <v>82</v>
      </c>
      <c r="BK191" s="229">
        <f>ROUND(I191*H191,2)</f>
        <v>0</v>
      </c>
      <c r="BL191" s="19" t="s">
        <v>367</v>
      </c>
      <c r="BM191" s="228" t="s">
        <v>2202</v>
      </c>
    </row>
    <row r="192" s="2" customFormat="1" ht="16.5" customHeight="1">
      <c r="A192" s="40"/>
      <c r="B192" s="41"/>
      <c r="C192" s="217" t="s">
        <v>727</v>
      </c>
      <c r="D192" s="217" t="s">
        <v>264</v>
      </c>
      <c r="E192" s="218" t="s">
        <v>2203</v>
      </c>
      <c r="F192" s="219" t="s">
        <v>2204</v>
      </c>
      <c r="G192" s="220" t="s">
        <v>1133</v>
      </c>
      <c r="H192" s="221">
        <v>5</v>
      </c>
      <c r="I192" s="222"/>
      <c r="J192" s="223">
        <f>ROUND(I192*H192,2)</f>
        <v>0</v>
      </c>
      <c r="K192" s="219" t="s">
        <v>1981</v>
      </c>
      <c r="L192" s="46"/>
      <c r="M192" s="224" t="s">
        <v>19</v>
      </c>
      <c r="N192" s="225" t="s">
        <v>46</v>
      </c>
      <c r="O192" s="86"/>
      <c r="P192" s="226">
        <f>O192*H192</f>
        <v>0</v>
      </c>
      <c r="Q192" s="226">
        <v>0.00014999999999999999</v>
      </c>
      <c r="R192" s="226">
        <f>Q192*H192</f>
        <v>0.00074999999999999991</v>
      </c>
      <c r="S192" s="226">
        <v>0</v>
      </c>
      <c r="T192" s="22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8" t="s">
        <v>367</v>
      </c>
      <c r="AT192" s="228" t="s">
        <v>264</v>
      </c>
      <c r="AU192" s="228" t="s">
        <v>84</v>
      </c>
      <c r="AY192" s="19" t="s">
        <v>262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9" t="s">
        <v>82</v>
      </c>
      <c r="BK192" s="229">
        <f>ROUND(I192*H192,2)</f>
        <v>0</v>
      </c>
      <c r="BL192" s="19" t="s">
        <v>367</v>
      </c>
      <c r="BM192" s="228" t="s">
        <v>2205</v>
      </c>
    </row>
    <row r="193" s="2" customFormat="1" ht="16.5" customHeight="1">
      <c r="A193" s="40"/>
      <c r="B193" s="41"/>
      <c r="C193" s="217" t="s">
        <v>732</v>
      </c>
      <c r="D193" s="217" t="s">
        <v>264</v>
      </c>
      <c r="E193" s="218" t="s">
        <v>2206</v>
      </c>
      <c r="F193" s="219" t="s">
        <v>2207</v>
      </c>
      <c r="G193" s="220" t="s">
        <v>318</v>
      </c>
      <c r="H193" s="221">
        <v>0.047</v>
      </c>
      <c r="I193" s="222"/>
      <c r="J193" s="223">
        <f>ROUND(I193*H193,2)</f>
        <v>0</v>
      </c>
      <c r="K193" s="219" t="s">
        <v>1981</v>
      </c>
      <c r="L193" s="46"/>
      <c r="M193" s="224" t="s">
        <v>19</v>
      </c>
      <c r="N193" s="225" t="s">
        <v>46</v>
      </c>
      <c r="O193" s="86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8" t="s">
        <v>367</v>
      </c>
      <c r="AT193" s="228" t="s">
        <v>264</v>
      </c>
      <c r="AU193" s="228" t="s">
        <v>84</v>
      </c>
      <c r="AY193" s="19" t="s">
        <v>262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9" t="s">
        <v>82</v>
      </c>
      <c r="BK193" s="229">
        <f>ROUND(I193*H193,2)</f>
        <v>0</v>
      </c>
      <c r="BL193" s="19" t="s">
        <v>367</v>
      </c>
      <c r="BM193" s="228" t="s">
        <v>2208</v>
      </c>
    </row>
    <row r="194" s="2" customFormat="1" ht="16.5" customHeight="1">
      <c r="A194" s="40"/>
      <c r="B194" s="41"/>
      <c r="C194" s="217" t="s">
        <v>737</v>
      </c>
      <c r="D194" s="217" t="s">
        <v>264</v>
      </c>
      <c r="E194" s="218" t="s">
        <v>2209</v>
      </c>
      <c r="F194" s="219" t="s">
        <v>2210</v>
      </c>
      <c r="G194" s="220" t="s">
        <v>318</v>
      </c>
      <c r="H194" s="221">
        <v>0.047</v>
      </c>
      <c r="I194" s="222"/>
      <c r="J194" s="223">
        <f>ROUND(I194*H194,2)</f>
        <v>0</v>
      </c>
      <c r="K194" s="219" t="s">
        <v>1981</v>
      </c>
      <c r="L194" s="46"/>
      <c r="M194" s="224" t="s">
        <v>19</v>
      </c>
      <c r="N194" s="225" t="s">
        <v>46</v>
      </c>
      <c r="O194" s="86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8" t="s">
        <v>367</v>
      </c>
      <c r="AT194" s="228" t="s">
        <v>264</v>
      </c>
      <c r="AU194" s="228" t="s">
        <v>84</v>
      </c>
      <c r="AY194" s="19" t="s">
        <v>262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9" t="s">
        <v>82</v>
      </c>
      <c r="BK194" s="229">
        <f>ROUND(I194*H194,2)</f>
        <v>0</v>
      </c>
      <c r="BL194" s="19" t="s">
        <v>367</v>
      </c>
      <c r="BM194" s="228" t="s">
        <v>2211</v>
      </c>
    </row>
    <row r="195" s="12" customFormat="1" ht="22.8" customHeight="1">
      <c r="A195" s="12"/>
      <c r="B195" s="201"/>
      <c r="C195" s="202"/>
      <c r="D195" s="203" t="s">
        <v>74</v>
      </c>
      <c r="E195" s="215" t="s">
        <v>2212</v>
      </c>
      <c r="F195" s="215" t="s">
        <v>2213</v>
      </c>
      <c r="G195" s="202"/>
      <c r="H195" s="202"/>
      <c r="I195" s="205"/>
      <c r="J195" s="216">
        <f>BK195</f>
        <v>0</v>
      </c>
      <c r="K195" s="202"/>
      <c r="L195" s="207"/>
      <c r="M195" s="208"/>
      <c r="N195" s="209"/>
      <c r="O195" s="209"/>
      <c r="P195" s="210">
        <f>SUM(P196:P198)</f>
        <v>0</v>
      </c>
      <c r="Q195" s="209"/>
      <c r="R195" s="210">
        <f>SUM(R196:R198)</f>
        <v>0.0021800000000000001</v>
      </c>
      <c r="S195" s="209"/>
      <c r="T195" s="211">
        <f>SUM(T196:T198)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2" t="s">
        <v>84</v>
      </c>
      <c r="AT195" s="213" t="s">
        <v>74</v>
      </c>
      <c r="AU195" s="213" t="s">
        <v>82</v>
      </c>
      <c r="AY195" s="212" t="s">
        <v>262</v>
      </c>
      <c r="BK195" s="214">
        <f>SUM(BK196:BK198)</f>
        <v>0</v>
      </c>
    </row>
    <row r="196" s="2" customFormat="1" ht="21.75" customHeight="1">
      <c r="A196" s="40"/>
      <c r="B196" s="41"/>
      <c r="C196" s="217" t="s">
        <v>745</v>
      </c>
      <c r="D196" s="217" t="s">
        <v>264</v>
      </c>
      <c r="E196" s="218" t="s">
        <v>2214</v>
      </c>
      <c r="F196" s="219" t="s">
        <v>2215</v>
      </c>
      <c r="G196" s="220" t="s">
        <v>1133</v>
      </c>
      <c r="H196" s="221">
        <v>1</v>
      </c>
      <c r="I196" s="222"/>
      <c r="J196" s="223">
        <f>ROUND(I196*H196,2)</f>
        <v>0</v>
      </c>
      <c r="K196" s="219" t="s">
        <v>1981</v>
      </c>
      <c r="L196" s="46"/>
      <c r="M196" s="224" t="s">
        <v>19</v>
      </c>
      <c r="N196" s="225" t="s">
        <v>46</v>
      </c>
      <c r="O196" s="86"/>
      <c r="P196" s="226">
        <f>O196*H196</f>
        <v>0</v>
      </c>
      <c r="Q196" s="226">
        <v>0.0021800000000000001</v>
      </c>
      <c r="R196" s="226">
        <f>Q196*H196</f>
        <v>0.0021800000000000001</v>
      </c>
      <c r="S196" s="226">
        <v>0</v>
      </c>
      <c r="T196" s="22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8" t="s">
        <v>367</v>
      </c>
      <c r="AT196" s="228" t="s">
        <v>264</v>
      </c>
      <c r="AU196" s="228" t="s">
        <v>84</v>
      </c>
      <c r="AY196" s="19" t="s">
        <v>262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9" t="s">
        <v>82</v>
      </c>
      <c r="BK196" s="229">
        <f>ROUND(I196*H196,2)</f>
        <v>0</v>
      </c>
      <c r="BL196" s="19" t="s">
        <v>367</v>
      </c>
      <c r="BM196" s="228" t="s">
        <v>2216</v>
      </c>
    </row>
    <row r="197" s="2" customFormat="1" ht="16.5" customHeight="1">
      <c r="A197" s="40"/>
      <c r="B197" s="41"/>
      <c r="C197" s="217" t="s">
        <v>750</v>
      </c>
      <c r="D197" s="217" t="s">
        <v>264</v>
      </c>
      <c r="E197" s="218" t="s">
        <v>2217</v>
      </c>
      <c r="F197" s="219" t="s">
        <v>2218</v>
      </c>
      <c r="G197" s="220" t="s">
        <v>318</v>
      </c>
      <c r="H197" s="221">
        <v>0.002</v>
      </c>
      <c r="I197" s="222"/>
      <c r="J197" s="223">
        <f>ROUND(I197*H197,2)</f>
        <v>0</v>
      </c>
      <c r="K197" s="219" t="s">
        <v>1981</v>
      </c>
      <c r="L197" s="46"/>
      <c r="M197" s="224" t="s">
        <v>19</v>
      </c>
      <c r="N197" s="225" t="s">
        <v>46</v>
      </c>
      <c r="O197" s="86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8" t="s">
        <v>367</v>
      </c>
      <c r="AT197" s="228" t="s">
        <v>264</v>
      </c>
      <c r="AU197" s="228" t="s">
        <v>84</v>
      </c>
      <c r="AY197" s="19" t="s">
        <v>262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9" t="s">
        <v>82</v>
      </c>
      <c r="BK197" s="229">
        <f>ROUND(I197*H197,2)</f>
        <v>0</v>
      </c>
      <c r="BL197" s="19" t="s">
        <v>367</v>
      </c>
      <c r="BM197" s="228" t="s">
        <v>2219</v>
      </c>
    </row>
    <row r="198" s="2" customFormat="1" ht="16.5" customHeight="1">
      <c r="A198" s="40"/>
      <c r="B198" s="41"/>
      <c r="C198" s="217" t="s">
        <v>756</v>
      </c>
      <c r="D198" s="217" t="s">
        <v>264</v>
      </c>
      <c r="E198" s="218" t="s">
        <v>2220</v>
      </c>
      <c r="F198" s="219" t="s">
        <v>2221</v>
      </c>
      <c r="G198" s="220" t="s">
        <v>318</v>
      </c>
      <c r="H198" s="221">
        <v>0.002</v>
      </c>
      <c r="I198" s="222"/>
      <c r="J198" s="223">
        <f>ROUND(I198*H198,2)</f>
        <v>0</v>
      </c>
      <c r="K198" s="219" t="s">
        <v>1981</v>
      </c>
      <c r="L198" s="46"/>
      <c r="M198" s="224" t="s">
        <v>19</v>
      </c>
      <c r="N198" s="225" t="s">
        <v>46</v>
      </c>
      <c r="O198" s="86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28" t="s">
        <v>367</v>
      </c>
      <c r="AT198" s="228" t="s">
        <v>264</v>
      </c>
      <c r="AU198" s="228" t="s">
        <v>84</v>
      </c>
      <c r="AY198" s="19" t="s">
        <v>262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9" t="s">
        <v>82</v>
      </c>
      <c r="BK198" s="229">
        <f>ROUND(I198*H198,2)</f>
        <v>0</v>
      </c>
      <c r="BL198" s="19" t="s">
        <v>367</v>
      </c>
      <c r="BM198" s="228" t="s">
        <v>2222</v>
      </c>
    </row>
    <row r="199" s="12" customFormat="1" ht="25.92" customHeight="1">
      <c r="A199" s="12"/>
      <c r="B199" s="201"/>
      <c r="C199" s="202"/>
      <c r="D199" s="203" t="s">
        <v>74</v>
      </c>
      <c r="E199" s="204" t="s">
        <v>2223</v>
      </c>
      <c r="F199" s="204" t="s">
        <v>2224</v>
      </c>
      <c r="G199" s="202"/>
      <c r="H199" s="202"/>
      <c r="I199" s="205"/>
      <c r="J199" s="206">
        <f>BK199</f>
        <v>0</v>
      </c>
      <c r="K199" s="202"/>
      <c r="L199" s="207"/>
      <c r="M199" s="208"/>
      <c r="N199" s="209"/>
      <c r="O199" s="209"/>
      <c r="P199" s="210">
        <f>SUM(P200:P204)</f>
        <v>0</v>
      </c>
      <c r="Q199" s="209"/>
      <c r="R199" s="210">
        <f>SUM(R200:R204)</f>
        <v>0</v>
      </c>
      <c r="S199" s="209"/>
      <c r="T199" s="211">
        <f>SUM(T200:T204)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2" t="s">
        <v>268</v>
      </c>
      <c r="AT199" s="213" t="s">
        <v>74</v>
      </c>
      <c r="AU199" s="213" t="s">
        <v>75</v>
      </c>
      <c r="AY199" s="212" t="s">
        <v>262</v>
      </c>
      <c r="BK199" s="214">
        <f>SUM(BK200:BK204)</f>
        <v>0</v>
      </c>
    </row>
    <row r="200" s="2" customFormat="1" ht="16.5" customHeight="1">
      <c r="A200" s="40"/>
      <c r="B200" s="41"/>
      <c r="C200" s="217" t="s">
        <v>767</v>
      </c>
      <c r="D200" s="217" t="s">
        <v>264</v>
      </c>
      <c r="E200" s="218" t="s">
        <v>2225</v>
      </c>
      <c r="F200" s="219" t="s">
        <v>2226</v>
      </c>
      <c r="G200" s="220" t="s">
        <v>2227</v>
      </c>
      <c r="H200" s="221">
        <v>1</v>
      </c>
      <c r="I200" s="222"/>
      <c r="J200" s="223">
        <f>ROUND(I200*H200,2)</f>
        <v>0</v>
      </c>
      <c r="K200" s="219" t="s">
        <v>19</v>
      </c>
      <c r="L200" s="46"/>
      <c r="M200" s="224" t="s">
        <v>19</v>
      </c>
      <c r="N200" s="225" t="s">
        <v>46</v>
      </c>
      <c r="O200" s="86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8" t="s">
        <v>2228</v>
      </c>
      <c r="AT200" s="228" t="s">
        <v>264</v>
      </c>
      <c r="AU200" s="228" t="s">
        <v>82</v>
      </c>
      <c r="AY200" s="19" t="s">
        <v>262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9" t="s">
        <v>82</v>
      </c>
      <c r="BK200" s="229">
        <f>ROUND(I200*H200,2)</f>
        <v>0</v>
      </c>
      <c r="BL200" s="19" t="s">
        <v>2228</v>
      </c>
      <c r="BM200" s="228" t="s">
        <v>2229</v>
      </c>
    </row>
    <row r="201" s="2" customFormat="1" ht="16.5" customHeight="1">
      <c r="A201" s="40"/>
      <c r="B201" s="41"/>
      <c r="C201" s="217" t="s">
        <v>772</v>
      </c>
      <c r="D201" s="217" t="s">
        <v>264</v>
      </c>
      <c r="E201" s="218" t="s">
        <v>2230</v>
      </c>
      <c r="F201" s="219" t="s">
        <v>2231</v>
      </c>
      <c r="G201" s="220" t="s">
        <v>2227</v>
      </c>
      <c r="H201" s="221">
        <v>1</v>
      </c>
      <c r="I201" s="222"/>
      <c r="J201" s="223">
        <f>ROUND(I201*H201,2)</f>
        <v>0</v>
      </c>
      <c r="K201" s="219" t="s">
        <v>19</v>
      </c>
      <c r="L201" s="46"/>
      <c r="M201" s="224" t="s">
        <v>19</v>
      </c>
      <c r="N201" s="225" t="s">
        <v>46</v>
      </c>
      <c r="O201" s="86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8" t="s">
        <v>2228</v>
      </c>
      <c r="AT201" s="228" t="s">
        <v>264</v>
      </c>
      <c r="AU201" s="228" t="s">
        <v>82</v>
      </c>
      <c r="AY201" s="19" t="s">
        <v>262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9" t="s">
        <v>82</v>
      </c>
      <c r="BK201" s="229">
        <f>ROUND(I201*H201,2)</f>
        <v>0</v>
      </c>
      <c r="BL201" s="19" t="s">
        <v>2228</v>
      </c>
      <c r="BM201" s="228" t="s">
        <v>2232</v>
      </c>
    </row>
    <row r="202" s="2" customFormat="1" ht="16.5" customHeight="1">
      <c r="A202" s="40"/>
      <c r="B202" s="41"/>
      <c r="C202" s="217" t="s">
        <v>777</v>
      </c>
      <c r="D202" s="217" t="s">
        <v>264</v>
      </c>
      <c r="E202" s="218" t="s">
        <v>2233</v>
      </c>
      <c r="F202" s="219" t="s">
        <v>2234</v>
      </c>
      <c r="G202" s="220" t="s">
        <v>2227</v>
      </c>
      <c r="H202" s="221">
        <v>1</v>
      </c>
      <c r="I202" s="222"/>
      <c r="J202" s="223">
        <f>ROUND(I202*H202,2)</f>
        <v>0</v>
      </c>
      <c r="K202" s="219" t="s">
        <v>19</v>
      </c>
      <c r="L202" s="46"/>
      <c r="M202" s="224" t="s">
        <v>19</v>
      </c>
      <c r="N202" s="225" t="s">
        <v>46</v>
      </c>
      <c r="O202" s="86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8" t="s">
        <v>2228</v>
      </c>
      <c r="AT202" s="228" t="s">
        <v>264</v>
      </c>
      <c r="AU202" s="228" t="s">
        <v>82</v>
      </c>
      <c r="AY202" s="19" t="s">
        <v>262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9" t="s">
        <v>82</v>
      </c>
      <c r="BK202" s="229">
        <f>ROUND(I202*H202,2)</f>
        <v>0</v>
      </c>
      <c r="BL202" s="19" t="s">
        <v>2228</v>
      </c>
      <c r="BM202" s="228" t="s">
        <v>2235</v>
      </c>
    </row>
    <row r="203" s="2" customFormat="1" ht="16.5" customHeight="1">
      <c r="A203" s="40"/>
      <c r="B203" s="41"/>
      <c r="C203" s="217" t="s">
        <v>782</v>
      </c>
      <c r="D203" s="217" t="s">
        <v>264</v>
      </c>
      <c r="E203" s="218" t="s">
        <v>2236</v>
      </c>
      <c r="F203" s="219" t="s">
        <v>2237</v>
      </c>
      <c r="G203" s="220" t="s">
        <v>2227</v>
      </c>
      <c r="H203" s="221">
        <v>1</v>
      </c>
      <c r="I203" s="222"/>
      <c r="J203" s="223">
        <f>ROUND(I203*H203,2)</f>
        <v>0</v>
      </c>
      <c r="K203" s="219" t="s">
        <v>19</v>
      </c>
      <c r="L203" s="46"/>
      <c r="M203" s="224" t="s">
        <v>19</v>
      </c>
      <c r="N203" s="225" t="s">
        <v>46</v>
      </c>
      <c r="O203" s="86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8" t="s">
        <v>2228</v>
      </c>
      <c r="AT203" s="228" t="s">
        <v>264</v>
      </c>
      <c r="AU203" s="228" t="s">
        <v>82</v>
      </c>
      <c r="AY203" s="19" t="s">
        <v>262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9" t="s">
        <v>82</v>
      </c>
      <c r="BK203" s="229">
        <f>ROUND(I203*H203,2)</f>
        <v>0</v>
      </c>
      <c r="BL203" s="19" t="s">
        <v>2228</v>
      </c>
      <c r="BM203" s="228" t="s">
        <v>2238</v>
      </c>
    </row>
    <row r="204" s="2" customFormat="1" ht="16.5" customHeight="1">
      <c r="A204" s="40"/>
      <c r="B204" s="41"/>
      <c r="C204" s="217" t="s">
        <v>788</v>
      </c>
      <c r="D204" s="217" t="s">
        <v>264</v>
      </c>
      <c r="E204" s="218" t="s">
        <v>2239</v>
      </c>
      <c r="F204" s="219" t="s">
        <v>2240</v>
      </c>
      <c r="G204" s="220" t="s">
        <v>2227</v>
      </c>
      <c r="H204" s="221">
        <v>1</v>
      </c>
      <c r="I204" s="222"/>
      <c r="J204" s="223">
        <f>ROUND(I204*H204,2)</f>
        <v>0</v>
      </c>
      <c r="K204" s="219" t="s">
        <v>19</v>
      </c>
      <c r="L204" s="46"/>
      <c r="M204" s="295" t="s">
        <v>19</v>
      </c>
      <c r="N204" s="296" t="s">
        <v>46</v>
      </c>
      <c r="O204" s="292"/>
      <c r="P204" s="297">
        <f>O204*H204</f>
        <v>0</v>
      </c>
      <c r="Q204" s="297">
        <v>0</v>
      </c>
      <c r="R204" s="297">
        <f>Q204*H204</f>
        <v>0</v>
      </c>
      <c r="S204" s="297">
        <v>0</v>
      </c>
      <c r="T204" s="298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28" t="s">
        <v>2228</v>
      </c>
      <c r="AT204" s="228" t="s">
        <v>264</v>
      </c>
      <c r="AU204" s="228" t="s">
        <v>82</v>
      </c>
      <c r="AY204" s="19" t="s">
        <v>262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9" t="s">
        <v>82</v>
      </c>
      <c r="BK204" s="229">
        <f>ROUND(I204*H204,2)</f>
        <v>0</v>
      </c>
      <c r="BL204" s="19" t="s">
        <v>2228</v>
      </c>
      <c r="BM204" s="228" t="s">
        <v>2241</v>
      </c>
    </row>
    <row r="205" s="2" customFormat="1" ht="6.96" customHeight="1">
      <c r="A205" s="40"/>
      <c r="B205" s="61"/>
      <c r="C205" s="62"/>
      <c r="D205" s="62"/>
      <c r="E205" s="62"/>
      <c r="F205" s="62"/>
      <c r="G205" s="62"/>
      <c r="H205" s="62"/>
      <c r="I205" s="62"/>
      <c r="J205" s="62"/>
      <c r="K205" s="62"/>
      <c r="L205" s="46"/>
      <c r="M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</row>
  </sheetData>
  <sheetProtection sheet="1" autoFilter="0" formatColumns="0" formatRows="0" objects="1" scenarios="1" spinCount="100000" saltValue="CRz0lTrVZeQchl0eeTqyeWy0kVc6zxULA1sm0IhY2445O9y8L/GzruyHgj6A+CXQkxz/HxH5O9ssiV9gsHt7kQ==" hashValue="J96MTuY76J5K9X64w57pdF/dCTTE7kI+6Ci3NyxFp6qriUrUTFDoyME8UP8SVp+D3gEz4q4zfaXuEVOB757EWA==" algorithmName="SHA-512" password="CC3D"/>
  <autoFilter ref="C99:K20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</row>
    <row r="8">
      <c r="B8" s="22"/>
      <c r="D8" s="146" t="s">
        <v>135</v>
      </c>
      <c r="L8" s="22"/>
    </row>
    <row r="9" s="1" customFormat="1" ht="16.5" customHeight="1">
      <c r="B9" s="22"/>
      <c r="E9" s="147" t="s">
        <v>139</v>
      </c>
      <c r="F9" s="1"/>
      <c r="G9" s="1"/>
      <c r="H9" s="1"/>
      <c r="L9" s="22"/>
    </row>
    <row r="10" s="1" customFormat="1" ht="12" customHeight="1">
      <c r="B10" s="22"/>
      <c r="D10" s="146" t="s">
        <v>142</v>
      </c>
      <c r="L10" s="22"/>
    </row>
    <row r="11" s="2" customFormat="1" ht="16.5" customHeight="1">
      <c r="A11" s="40"/>
      <c r="B11" s="46"/>
      <c r="C11" s="40"/>
      <c r="D11" s="40"/>
      <c r="E11" s="160" t="s">
        <v>1968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1969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2242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22</v>
      </c>
      <c r="G16" s="40"/>
      <c r="H16" s="40"/>
      <c r="I16" s="146" t="s">
        <v>23</v>
      </c>
      <c r="J16" s="150" t="str">
        <f>'Rekapitulace stavby'!AN8</f>
        <v>24. 3. 2022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27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6" t="s">
        <v>29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30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32</v>
      </c>
      <c r="E24" s="40"/>
      <c r="F24" s="40"/>
      <c r="G24" s="40"/>
      <c r="H24" s="40"/>
      <c r="I24" s="146" t="s">
        <v>26</v>
      </c>
      <c r="J24" s="135" t="s">
        <v>1971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1972</v>
      </c>
      <c r="F25" s="40"/>
      <c r="G25" s="40"/>
      <c r="H25" s="40"/>
      <c r="I25" s="146" t="s">
        <v>29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35</v>
      </c>
      <c r="E27" s="40"/>
      <c r="F27" s="40"/>
      <c r="G27" s="40"/>
      <c r="H27" s="40"/>
      <c r="I27" s="146" t="s">
        <v>26</v>
      </c>
      <c r="J27" s="135" t="s">
        <v>1971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1972</v>
      </c>
      <c r="F28" s="40"/>
      <c r="G28" s="40"/>
      <c r="H28" s="40"/>
      <c r="I28" s="146" t="s">
        <v>29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47.25" customHeight="1">
      <c r="A31" s="151"/>
      <c r="B31" s="152"/>
      <c r="C31" s="151"/>
      <c r="D31" s="151"/>
      <c r="E31" s="153" t="s">
        <v>40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7" t="s">
        <v>41</v>
      </c>
      <c r="E34" s="40"/>
      <c r="F34" s="40"/>
      <c r="G34" s="40"/>
      <c r="H34" s="40"/>
      <c r="I34" s="40"/>
      <c r="J34" s="158">
        <f>ROUND(J98,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9" t="s">
        <v>43</v>
      </c>
      <c r="G36" s="40"/>
      <c r="H36" s="40"/>
      <c r="I36" s="159" t="s">
        <v>42</v>
      </c>
      <c r="J36" s="159" t="s">
        <v>44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0" t="s">
        <v>45</v>
      </c>
      <c r="E37" s="146" t="s">
        <v>46</v>
      </c>
      <c r="F37" s="161">
        <f>ROUND((SUM(BE98:BE160)),  2)</f>
        <v>0</v>
      </c>
      <c r="G37" s="40"/>
      <c r="H37" s="40"/>
      <c r="I37" s="162">
        <v>0.20999999999999999</v>
      </c>
      <c r="J37" s="161">
        <f>ROUND(((SUM(BE98:BE160))*I37),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47</v>
      </c>
      <c r="F38" s="161">
        <f>ROUND((SUM(BF98:BF160)),  2)</f>
        <v>0</v>
      </c>
      <c r="G38" s="40"/>
      <c r="H38" s="40"/>
      <c r="I38" s="162">
        <v>0.14999999999999999</v>
      </c>
      <c r="J38" s="161">
        <f>ROUND(((SUM(BF98:BF160))*I38),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48</v>
      </c>
      <c r="F39" s="161">
        <f>ROUND((SUM(BG98:BG160)),  2)</f>
        <v>0</v>
      </c>
      <c r="G39" s="40"/>
      <c r="H39" s="40"/>
      <c r="I39" s="162">
        <v>0.20999999999999999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49</v>
      </c>
      <c r="F40" s="161">
        <f>ROUND((SUM(BH98:BH160)),  2)</f>
        <v>0</v>
      </c>
      <c r="G40" s="40"/>
      <c r="H40" s="40"/>
      <c r="I40" s="162">
        <v>0.14999999999999999</v>
      </c>
      <c r="J40" s="161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50</v>
      </c>
      <c r="F41" s="161">
        <f>ROUND((SUM(BI98:BI160)),  2)</f>
        <v>0</v>
      </c>
      <c r="G41" s="40"/>
      <c r="H41" s="40"/>
      <c r="I41" s="162">
        <v>0</v>
      </c>
      <c r="J41" s="161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51</v>
      </c>
      <c r="E43" s="165"/>
      <c r="F43" s="165"/>
      <c r="G43" s="166" t="s">
        <v>52</v>
      </c>
      <c r="H43" s="167" t="s">
        <v>53</v>
      </c>
      <c r="I43" s="165"/>
      <c r="J43" s="168">
        <f>SUM(J34:J41)</f>
        <v>0</v>
      </c>
      <c r="K43" s="169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216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Stavební úpravy a přístavba šaten u fotbalového hřiště, Lukavice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135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4" t="s">
        <v>139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4" t="s">
        <v>1968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1969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D.1.4.2 UN - Vytápění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st. 339 a1180/1, Lukavice u Rychnova nad Kněžnou</v>
      </c>
      <c r="G60" s="42"/>
      <c r="H60" s="42"/>
      <c r="I60" s="34" t="s">
        <v>23</v>
      </c>
      <c r="J60" s="74" t="str">
        <f>IF(J16="","",J16)</f>
        <v>24. 3. 2022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Obec Lukavice, č.p. 190, 516 03 Lukavice</v>
      </c>
      <c r="G62" s="42"/>
      <c r="H62" s="42"/>
      <c r="I62" s="34" t="s">
        <v>32</v>
      </c>
      <c r="J62" s="38" t="str">
        <f>E25</f>
        <v>Tomáš Ryngl, DiS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35</v>
      </c>
      <c r="J63" s="38" t="str">
        <f>E28</f>
        <v>Tomáš Ryngl, DiS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5" t="s">
        <v>217</v>
      </c>
      <c r="D65" s="176"/>
      <c r="E65" s="176"/>
      <c r="F65" s="176"/>
      <c r="G65" s="176"/>
      <c r="H65" s="176"/>
      <c r="I65" s="176"/>
      <c r="J65" s="177" t="s">
        <v>218</v>
      </c>
      <c r="K65" s="176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8" t="s">
        <v>73</v>
      </c>
      <c r="D67" s="42"/>
      <c r="E67" s="42"/>
      <c r="F67" s="42"/>
      <c r="G67" s="42"/>
      <c r="H67" s="42"/>
      <c r="I67" s="42"/>
      <c r="J67" s="104">
        <f>J98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219</v>
      </c>
    </row>
    <row r="68" s="9" customFormat="1" ht="24.96" customHeight="1">
      <c r="A68" s="9"/>
      <c r="B68" s="179"/>
      <c r="C68" s="180"/>
      <c r="D68" s="181" t="s">
        <v>229</v>
      </c>
      <c r="E68" s="182"/>
      <c r="F68" s="182"/>
      <c r="G68" s="182"/>
      <c r="H68" s="182"/>
      <c r="I68" s="182"/>
      <c r="J68" s="183">
        <f>J99</f>
        <v>0</v>
      </c>
      <c r="K68" s="180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27"/>
      <c r="D69" s="186" t="s">
        <v>2243</v>
      </c>
      <c r="E69" s="187"/>
      <c r="F69" s="187"/>
      <c r="G69" s="187"/>
      <c r="H69" s="187"/>
      <c r="I69" s="187"/>
      <c r="J69" s="188">
        <f>J100</f>
        <v>0</v>
      </c>
      <c r="K69" s="127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27"/>
      <c r="D70" s="186" t="s">
        <v>1977</v>
      </c>
      <c r="E70" s="187"/>
      <c r="F70" s="187"/>
      <c r="G70" s="187"/>
      <c r="H70" s="187"/>
      <c r="I70" s="187"/>
      <c r="J70" s="188">
        <f>J112</f>
        <v>0</v>
      </c>
      <c r="K70" s="127"/>
      <c r="L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27"/>
      <c r="D71" s="186" t="s">
        <v>2244</v>
      </c>
      <c r="E71" s="187"/>
      <c r="F71" s="187"/>
      <c r="G71" s="187"/>
      <c r="H71" s="187"/>
      <c r="I71" s="187"/>
      <c r="J71" s="188">
        <f>J117</f>
        <v>0</v>
      </c>
      <c r="K71" s="127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27"/>
      <c r="D72" s="186" t="s">
        <v>2245</v>
      </c>
      <c r="E72" s="187"/>
      <c r="F72" s="187"/>
      <c r="G72" s="187"/>
      <c r="H72" s="187"/>
      <c r="I72" s="187"/>
      <c r="J72" s="188">
        <f>J130</f>
        <v>0</v>
      </c>
      <c r="K72" s="127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27"/>
      <c r="D73" s="186" t="s">
        <v>2246</v>
      </c>
      <c r="E73" s="187"/>
      <c r="F73" s="187"/>
      <c r="G73" s="187"/>
      <c r="H73" s="187"/>
      <c r="I73" s="187"/>
      <c r="J73" s="188">
        <f>J137</f>
        <v>0</v>
      </c>
      <c r="K73" s="127"/>
      <c r="L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9"/>
      <c r="C74" s="180"/>
      <c r="D74" s="181" t="s">
        <v>1978</v>
      </c>
      <c r="E74" s="182"/>
      <c r="F74" s="182"/>
      <c r="G74" s="182"/>
      <c r="H74" s="182"/>
      <c r="I74" s="182"/>
      <c r="J74" s="183">
        <f>J152</f>
        <v>0</v>
      </c>
      <c r="K74" s="180"/>
      <c r="L74" s="184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247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74" t="str">
        <f>E7</f>
        <v>Stavební úpravy a přístavba šaten u fotbalového hřiště, Lukavice</v>
      </c>
      <c r="F84" s="34"/>
      <c r="G84" s="34"/>
      <c r="H84" s="34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135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1" customFormat="1" ht="16.5" customHeight="1">
      <c r="B86" s="23"/>
      <c r="C86" s="24"/>
      <c r="D86" s="24"/>
      <c r="E86" s="174" t="s">
        <v>139</v>
      </c>
      <c r="F86" s="24"/>
      <c r="G86" s="24"/>
      <c r="H86" s="24"/>
      <c r="I86" s="24"/>
      <c r="J86" s="24"/>
      <c r="K86" s="24"/>
      <c r="L86" s="22"/>
    </row>
    <row r="87" s="1" customFormat="1" ht="12" customHeight="1">
      <c r="B87" s="23"/>
      <c r="C87" s="34" t="s">
        <v>142</v>
      </c>
      <c r="D87" s="24"/>
      <c r="E87" s="24"/>
      <c r="F87" s="24"/>
      <c r="G87" s="24"/>
      <c r="H87" s="24"/>
      <c r="I87" s="24"/>
      <c r="J87" s="24"/>
      <c r="K87" s="24"/>
      <c r="L87" s="22"/>
    </row>
    <row r="88" s="2" customFormat="1" ht="16.5" customHeight="1">
      <c r="A88" s="40"/>
      <c r="B88" s="41"/>
      <c r="C88" s="42"/>
      <c r="D88" s="42"/>
      <c r="E88" s="294" t="s">
        <v>1968</v>
      </c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1969</v>
      </c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71" t="str">
        <f>E13</f>
        <v>D.1.4.2 UN - Vytápění</v>
      </c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21</v>
      </c>
      <c r="D92" s="42"/>
      <c r="E92" s="42"/>
      <c r="F92" s="29" t="str">
        <f>F16</f>
        <v>st. 339 a1180/1, Lukavice u Rychnova nad Kněžnou</v>
      </c>
      <c r="G92" s="42"/>
      <c r="H92" s="42"/>
      <c r="I92" s="34" t="s">
        <v>23</v>
      </c>
      <c r="J92" s="74" t="str">
        <f>IF(J16="","",J16)</f>
        <v>24. 3. 2022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25</v>
      </c>
      <c r="D94" s="42"/>
      <c r="E94" s="42"/>
      <c r="F94" s="29" t="str">
        <f>E19</f>
        <v>Obec Lukavice, č.p. 190, 516 03 Lukavice</v>
      </c>
      <c r="G94" s="42"/>
      <c r="H94" s="42"/>
      <c r="I94" s="34" t="s">
        <v>32</v>
      </c>
      <c r="J94" s="38" t="str">
        <f>E25</f>
        <v>Tomáš Ryngl, DiS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30</v>
      </c>
      <c r="D95" s="42"/>
      <c r="E95" s="42"/>
      <c r="F95" s="29" t="str">
        <f>IF(E22="","",E22)</f>
        <v>Vyplň údaj</v>
      </c>
      <c r="G95" s="42"/>
      <c r="H95" s="42"/>
      <c r="I95" s="34" t="s">
        <v>35</v>
      </c>
      <c r="J95" s="38" t="str">
        <f>E28</f>
        <v>Tomáš Ryngl, DiS</v>
      </c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0.32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1" customFormat="1" ht="29.28" customHeight="1">
      <c r="A97" s="190"/>
      <c r="B97" s="191"/>
      <c r="C97" s="192" t="s">
        <v>248</v>
      </c>
      <c r="D97" s="193" t="s">
        <v>60</v>
      </c>
      <c r="E97" s="193" t="s">
        <v>56</v>
      </c>
      <c r="F97" s="193" t="s">
        <v>57</v>
      </c>
      <c r="G97" s="193" t="s">
        <v>249</v>
      </c>
      <c r="H97" s="193" t="s">
        <v>250</v>
      </c>
      <c r="I97" s="193" t="s">
        <v>251</v>
      </c>
      <c r="J97" s="193" t="s">
        <v>218</v>
      </c>
      <c r="K97" s="194" t="s">
        <v>252</v>
      </c>
      <c r="L97" s="195"/>
      <c r="M97" s="94" t="s">
        <v>19</v>
      </c>
      <c r="N97" s="95" t="s">
        <v>45</v>
      </c>
      <c r="O97" s="95" t="s">
        <v>253</v>
      </c>
      <c r="P97" s="95" t="s">
        <v>254</v>
      </c>
      <c r="Q97" s="95" t="s">
        <v>255</v>
      </c>
      <c r="R97" s="95" t="s">
        <v>256</v>
      </c>
      <c r="S97" s="95" t="s">
        <v>257</v>
      </c>
      <c r="T97" s="96" t="s">
        <v>258</v>
      </c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</row>
    <row r="98" s="2" customFormat="1" ht="22.8" customHeight="1">
      <c r="A98" s="40"/>
      <c r="B98" s="41"/>
      <c r="C98" s="101" t="s">
        <v>259</v>
      </c>
      <c r="D98" s="42"/>
      <c r="E98" s="42"/>
      <c r="F98" s="42"/>
      <c r="G98" s="42"/>
      <c r="H98" s="42"/>
      <c r="I98" s="42"/>
      <c r="J98" s="196">
        <f>BK98</f>
        <v>0</v>
      </c>
      <c r="K98" s="42"/>
      <c r="L98" s="46"/>
      <c r="M98" s="97"/>
      <c r="N98" s="197"/>
      <c r="O98" s="98"/>
      <c r="P98" s="198">
        <f>P99+P152</f>
        <v>0</v>
      </c>
      <c r="Q98" s="98"/>
      <c r="R98" s="198">
        <f>R99+R152</f>
        <v>0.860128</v>
      </c>
      <c r="S98" s="98"/>
      <c r="T98" s="199">
        <f>T99+T152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74</v>
      </c>
      <c r="AU98" s="19" t="s">
        <v>219</v>
      </c>
      <c r="BK98" s="200">
        <f>BK99+BK152</f>
        <v>0</v>
      </c>
    </row>
    <row r="99" s="12" customFormat="1" ht="25.92" customHeight="1">
      <c r="A99" s="12"/>
      <c r="B99" s="201"/>
      <c r="C99" s="202"/>
      <c r="D99" s="203" t="s">
        <v>74</v>
      </c>
      <c r="E99" s="204" t="s">
        <v>1020</v>
      </c>
      <c r="F99" s="204" t="s">
        <v>1021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P100+P112+P117+P130+P137</f>
        <v>0</v>
      </c>
      <c r="Q99" s="209"/>
      <c r="R99" s="210">
        <f>R100+R112+R117+R130+R137</f>
        <v>0.860128</v>
      </c>
      <c r="S99" s="209"/>
      <c r="T99" s="211">
        <f>T100+T112+T117+T130+T137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2" t="s">
        <v>84</v>
      </c>
      <c r="AT99" s="213" t="s">
        <v>74</v>
      </c>
      <c r="AU99" s="213" t="s">
        <v>75</v>
      </c>
      <c r="AY99" s="212" t="s">
        <v>262</v>
      </c>
      <c r="BK99" s="214">
        <f>BK100+BK112+BK117+BK130+BK137</f>
        <v>0</v>
      </c>
    </row>
    <row r="100" s="12" customFormat="1" ht="22.8" customHeight="1">
      <c r="A100" s="12"/>
      <c r="B100" s="201"/>
      <c r="C100" s="202"/>
      <c r="D100" s="203" t="s">
        <v>74</v>
      </c>
      <c r="E100" s="215" t="s">
        <v>2247</v>
      </c>
      <c r="F100" s="215" t="s">
        <v>2248</v>
      </c>
      <c r="G100" s="202"/>
      <c r="H100" s="202"/>
      <c r="I100" s="205"/>
      <c r="J100" s="216">
        <f>BK100</f>
        <v>0</v>
      </c>
      <c r="K100" s="202"/>
      <c r="L100" s="207"/>
      <c r="M100" s="208"/>
      <c r="N100" s="209"/>
      <c r="O100" s="209"/>
      <c r="P100" s="210">
        <f>SUM(P101:P111)</f>
        <v>0</v>
      </c>
      <c r="Q100" s="209"/>
      <c r="R100" s="210">
        <f>SUM(R101:R111)</f>
        <v>0.080549999999999997</v>
      </c>
      <c r="S100" s="209"/>
      <c r="T100" s="211">
        <f>SUM(T101:T111)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2" t="s">
        <v>84</v>
      </c>
      <c r="AT100" s="213" t="s">
        <v>74</v>
      </c>
      <c r="AU100" s="213" t="s">
        <v>82</v>
      </c>
      <c r="AY100" s="212" t="s">
        <v>262</v>
      </c>
      <c r="BK100" s="214">
        <f>SUM(BK101:BK111)</f>
        <v>0</v>
      </c>
    </row>
    <row r="101" s="2" customFormat="1" ht="16.5" customHeight="1">
      <c r="A101" s="40"/>
      <c r="B101" s="41"/>
      <c r="C101" s="217" t="s">
        <v>434</v>
      </c>
      <c r="D101" s="217" t="s">
        <v>264</v>
      </c>
      <c r="E101" s="218" t="s">
        <v>2249</v>
      </c>
      <c r="F101" s="219" t="s">
        <v>2250</v>
      </c>
      <c r="G101" s="220" t="s">
        <v>1133</v>
      </c>
      <c r="H101" s="221">
        <v>1</v>
      </c>
      <c r="I101" s="222"/>
      <c r="J101" s="223">
        <f>ROUND(I101*H101,2)</f>
        <v>0</v>
      </c>
      <c r="K101" s="219" t="s">
        <v>1981</v>
      </c>
      <c r="L101" s="46"/>
      <c r="M101" s="224" t="s">
        <v>19</v>
      </c>
      <c r="N101" s="225" t="s">
        <v>46</v>
      </c>
      <c r="O101" s="86"/>
      <c r="P101" s="226">
        <f>O101*H101</f>
        <v>0</v>
      </c>
      <c r="Q101" s="226">
        <v>0.080549999999999997</v>
      </c>
      <c r="R101" s="226">
        <f>Q101*H101</f>
        <v>0.080549999999999997</v>
      </c>
      <c r="S101" s="226">
        <v>0</v>
      </c>
      <c r="T101" s="227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8" t="s">
        <v>367</v>
      </c>
      <c r="AT101" s="228" t="s">
        <v>264</v>
      </c>
      <c r="AU101" s="228" t="s">
        <v>84</v>
      </c>
      <c r="AY101" s="19" t="s">
        <v>262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19" t="s">
        <v>82</v>
      </c>
      <c r="BK101" s="229">
        <f>ROUND(I101*H101,2)</f>
        <v>0</v>
      </c>
      <c r="BL101" s="19" t="s">
        <v>367</v>
      </c>
      <c r="BM101" s="228" t="s">
        <v>2251</v>
      </c>
    </row>
    <row r="102" s="13" customFormat="1">
      <c r="A102" s="13"/>
      <c r="B102" s="235"/>
      <c r="C102" s="236"/>
      <c r="D102" s="237" t="s">
        <v>272</v>
      </c>
      <c r="E102" s="238" t="s">
        <v>19</v>
      </c>
      <c r="F102" s="239" t="s">
        <v>2252</v>
      </c>
      <c r="G102" s="236"/>
      <c r="H102" s="238" t="s">
        <v>19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5" t="s">
        <v>272</v>
      </c>
      <c r="AU102" s="245" t="s">
        <v>84</v>
      </c>
      <c r="AV102" s="13" t="s">
        <v>82</v>
      </c>
      <c r="AW102" s="13" t="s">
        <v>34</v>
      </c>
      <c r="AX102" s="13" t="s">
        <v>75</v>
      </c>
      <c r="AY102" s="245" t="s">
        <v>262</v>
      </c>
    </row>
    <row r="103" s="13" customFormat="1">
      <c r="A103" s="13"/>
      <c r="B103" s="235"/>
      <c r="C103" s="236"/>
      <c r="D103" s="237" t="s">
        <v>272</v>
      </c>
      <c r="E103" s="238" t="s">
        <v>19</v>
      </c>
      <c r="F103" s="239" t="s">
        <v>2253</v>
      </c>
      <c r="G103" s="236"/>
      <c r="H103" s="238" t="s">
        <v>19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5" t="s">
        <v>272</v>
      </c>
      <c r="AU103" s="245" t="s">
        <v>84</v>
      </c>
      <c r="AV103" s="13" t="s">
        <v>82</v>
      </c>
      <c r="AW103" s="13" t="s">
        <v>34</v>
      </c>
      <c r="AX103" s="13" t="s">
        <v>75</v>
      </c>
      <c r="AY103" s="245" t="s">
        <v>262</v>
      </c>
    </row>
    <row r="104" s="13" customFormat="1">
      <c r="A104" s="13"/>
      <c r="B104" s="235"/>
      <c r="C104" s="236"/>
      <c r="D104" s="237" t="s">
        <v>272</v>
      </c>
      <c r="E104" s="238" t="s">
        <v>19</v>
      </c>
      <c r="F104" s="239" t="s">
        <v>2254</v>
      </c>
      <c r="G104" s="236"/>
      <c r="H104" s="238" t="s">
        <v>19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5" t="s">
        <v>272</v>
      </c>
      <c r="AU104" s="245" t="s">
        <v>84</v>
      </c>
      <c r="AV104" s="13" t="s">
        <v>82</v>
      </c>
      <c r="AW104" s="13" t="s">
        <v>34</v>
      </c>
      <c r="AX104" s="13" t="s">
        <v>75</v>
      </c>
      <c r="AY104" s="245" t="s">
        <v>262</v>
      </c>
    </row>
    <row r="105" s="13" customFormat="1">
      <c r="A105" s="13"/>
      <c r="B105" s="235"/>
      <c r="C105" s="236"/>
      <c r="D105" s="237" t="s">
        <v>272</v>
      </c>
      <c r="E105" s="238" t="s">
        <v>19</v>
      </c>
      <c r="F105" s="239" t="s">
        <v>2255</v>
      </c>
      <c r="G105" s="236"/>
      <c r="H105" s="238" t="s">
        <v>19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5" t="s">
        <v>272</v>
      </c>
      <c r="AU105" s="245" t="s">
        <v>84</v>
      </c>
      <c r="AV105" s="13" t="s">
        <v>82</v>
      </c>
      <c r="AW105" s="13" t="s">
        <v>34</v>
      </c>
      <c r="AX105" s="13" t="s">
        <v>75</v>
      </c>
      <c r="AY105" s="245" t="s">
        <v>262</v>
      </c>
    </row>
    <row r="106" s="13" customFormat="1">
      <c r="A106" s="13"/>
      <c r="B106" s="235"/>
      <c r="C106" s="236"/>
      <c r="D106" s="237" t="s">
        <v>272</v>
      </c>
      <c r="E106" s="238" t="s">
        <v>19</v>
      </c>
      <c r="F106" s="239" t="s">
        <v>2256</v>
      </c>
      <c r="G106" s="236"/>
      <c r="H106" s="238" t="s">
        <v>19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5" t="s">
        <v>272</v>
      </c>
      <c r="AU106" s="245" t="s">
        <v>84</v>
      </c>
      <c r="AV106" s="13" t="s">
        <v>82</v>
      </c>
      <c r="AW106" s="13" t="s">
        <v>34</v>
      </c>
      <c r="AX106" s="13" t="s">
        <v>75</v>
      </c>
      <c r="AY106" s="245" t="s">
        <v>262</v>
      </c>
    </row>
    <row r="107" s="13" customFormat="1">
      <c r="A107" s="13"/>
      <c r="B107" s="235"/>
      <c r="C107" s="236"/>
      <c r="D107" s="237" t="s">
        <v>272</v>
      </c>
      <c r="E107" s="238" t="s">
        <v>19</v>
      </c>
      <c r="F107" s="239" t="s">
        <v>2257</v>
      </c>
      <c r="G107" s="236"/>
      <c r="H107" s="238" t="s">
        <v>19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5" t="s">
        <v>272</v>
      </c>
      <c r="AU107" s="245" t="s">
        <v>84</v>
      </c>
      <c r="AV107" s="13" t="s">
        <v>82</v>
      </c>
      <c r="AW107" s="13" t="s">
        <v>34</v>
      </c>
      <c r="AX107" s="13" t="s">
        <v>75</v>
      </c>
      <c r="AY107" s="245" t="s">
        <v>262</v>
      </c>
    </row>
    <row r="108" s="13" customFormat="1">
      <c r="A108" s="13"/>
      <c r="B108" s="235"/>
      <c r="C108" s="236"/>
      <c r="D108" s="237" t="s">
        <v>272</v>
      </c>
      <c r="E108" s="238" t="s">
        <v>19</v>
      </c>
      <c r="F108" s="239" t="s">
        <v>2258</v>
      </c>
      <c r="G108" s="236"/>
      <c r="H108" s="238" t="s">
        <v>19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5" t="s">
        <v>272</v>
      </c>
      <c r="AU108" s="245" t="s">
        <v>84</v>
      </c>
      <c r="AV108" s="13" t="s">
        <v>82</v>
      </c>
      <c r="AW108" s="13" t="s">
        <v>34</v>
      </c>
      <c r="AX108" s="13" t="s">
        <v>75</v>
      </c>
      <c r="AY108" s="245" t="s">
        <v>262</v>
      </c>
    </row>
    <row r="109" s="14" customFormat="1">
      <c r="A109" s="14"/>
      <c r="B109" s="246"/>
      <c r="C109" s="247"/>
      <c r="D109" s="237" t="s">
        <v>272</v>
      </c>
      <c r="E109" s="248" t="s">
        <v>19</v>
      </c>
      <c r="F109" s="249" t="s">
        <v>82</v>
      </c>
      <c r="G109" s="247"/>
      <c r="H109" s="250">
        <v>1</v>
      </c>
      <c r="I109" s="251"/>
      <c r="J109" s="247"/>
      <c r="K109" s="247"/>
      <c r="L109" s="252"/>
      <c r="M109" s="253"/>
      <c r="N109" s="254"/>
      <c r="O109" s="254"/>
      <c r="P109" s="254"/>
      <c r="Q109" s="254"/>
      <c r="R109" s="254"/>
      <c r="S109" s="254"/>
      <c r="T109" s="25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6" t="s">
        <v>272</v>
      </c>
      <c r="AU109" s="256" t="s">
        <v>84</v>
      </c>
      <c r="AV109" s="14" t="s">
        <v>84</v>
      </c>
      <c r="AW109" s="14" t="s">
        <v>34</v>
      </c>
      <c r="AX109" s="14" t="s">
        <v>82</v>
      </c>
      <c r="AY109" s="256" t="s">
        <v>262</v>
      </c>
    </row>
    <row r="110" s="2" customFormat="1" ht="16.5" customHeight="1">
      <c r="A110" s="40"/>
      <c r="B110" s="41"/>
      <c r="C110" s="217" t="s">
        <v>440</v>
      </c>
      <c r="D110" s="217" t="s">
        <v>264</v>
      </c>
      <c r="E110" s="218" t="s">
        <v>2259</v>
      </c>
      <c r="F110" s="219" t="s">
        <v>2260</v>
      </c>
      <c r="G110" s="220" t="s">
        <v>318</v>
      </c>
      <c r="H110" s="221">
        <v>0.081000000000000003</v>
      </c>
      <c r="I110" s="222"/>
      <c r="J110" s="223">
        <f>ROUND(I110*H110,2)</f>
        <v>0</v>
      </c>
      <c r="K110" s="219" t="s">
        <v>1981</v>
      </c>
      <c r="L110" s="46"/>
      <c r="M110" s="224" t="s">
        <v>19</v>
      </c>
      <c r="N110" s="225" t="s">
        <v>46</v>
      </c>
      <c r="O110" s="86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8" t="s">
        <v>367</v>
      </c>
      <c r="AT110" s="228" t="s">
        <v>264</v>
      </c>
      <c r="AU110" s="228" t="s">
        <v>84</v>
      </c>
      <c r="AY110" s="19" t="s">
        <v>262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82</v>
      </c>
      <c r="BK110" s="229">
        <f>ROUND(I110*H110,2)</f>
        <v>0</v>
      </c>
      <c r="BL110" s="19" t="s">
        <v>367</v>
      </c>
      <c r="BM110" s="228" t="s">
        <v>2261</v>
      </c>
    </row>
    <row r="111" s="2" customFormat="1" ht="16.5" customHeight="1">
      <c r="A111" s="40"/>
      <c r="B111" s="41"/>
      <c r="C111" s="217" t="s">
        <v>446</v>
      </c>
      <c r="D111" s="217" t="s">
        <v>264</v>
      </c>
      <c r="E111" s="218" t="s">
        <v>2262</v>
      </c>
      <c r="F111" s="219" t="s">
        <v>2263</v>
      </c>
      <c r="G111" s="220" t="s">
        <v>318</v>
      </c>
      <c r="H111" s="221">
        <v>0.081000000000000003</v>
      </c>
      <c r="I111" s="222"/>
      <c r="J111" s="223">
        <f>ROUND(I111*H111,2)</f>
        <v>0</v>
      </c>
      <c r="K111" s="219" t="s">
        <v>1981</v>
      </c>
      <c r="L111" s="46"/>
      <c r="M111" s="224" t="s">
        <v>19</v>
      </c>
      <c r="N111" s="225" t="s">
        <v>46</v>
      </c>
      <c r="O111" s="86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8" t="s">
        <v>367</v>
      </c>
      <c r="AT111" s="228" t="s">
        <v>264</v>
      </c>
      <c r="AU111" s="228" t="s">
        <v>84</v>
      </c>
      <c r="AY111" s="19" t="s">
        <v>262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19" t="s">
        <v>82</v>
      </c>
      <c r="BK111" s="229">
        <f>ROUND(I111*H111,2)</f>
        <v>0</v>
      </c>
      <c r="BL111" s="19" t="s">
        <v>367</v>
      </c>
      <c r="BM111" s="228" t="s">
        <v>2264</v>
      </c>
    </row>
    <row r="112" s="12" customFormat="1" ht="22.8" customHeight="1">
      <c r="A112" s="12"/>
      <c r="B112" s="201"/>
      <c r="C112" s="202"/>
      <c r="D112" s="203" t="s">
        <v>74</v>
      </c>
      <c r="E112" s="215" t="s">
        <v>2212</v>
      </c>
      <c r="F112" s="215" t="s">
        <v>2213</v>
      </c>
      <c r="G112" s="202"/>
      <c r="H112" s="202"/>
      <c r="I112" s="205"/>
      <c r="J112" s="216">
        <f>BK112</f>
        <v>0</v>
      </c>
      <c r="K112" s="202"/>
      <c r="L112" s="207"/>
      <c r="M112" s="208"/>
      <c r="N112" s="209"/>
      <c r="O112" s="209"/>
      <c r="P112" s="210">
        <f>SUM(P113:P116)</f>
        <v>0</v>
      </c>
      <c r="Q112" s="209"/>
      <c r="R112" s="210">
        <f>SUM(R113:R116)</f>
        <v>0.13055</v>
      </c>
      <c r="S112" s="209"/>
      <c r="T112" s="211">
        <f>SUM(T113:T116)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2" t="s">
        <v>84</v>
      </c>
      <c r="AT112" s="213" t="s">
        <v>74</v>
      </c>
      <c r="AU112" s="213" t="s">
        <v>82</v>
      </c>
      <c r="AY112" s="212" t="s">
        <v>262</v>
      </c>
      <c r="BK112" s="214">
        <f>SUM(BK113:BK116)</f>
        <v>0</v>
      </c>
    </row>
    <row r="113" s="2" customFormat="1" ht="16.5" customHeight="1">
      <c r="A113" s="40"/>
      <c r="B113" s="41"/>
      <c r="C113" s="217" t="s">
        <v>428</v>
      </c>
      <c r="D113" s="217" t="s">
        <v>264</v>
      </c>
      <c r="E113" s="218" t="s">
        <v>2265</v>
      </c>
      <c r="F113" s="219" t="s">
        <v>2266</v>
      </c>
      <c r="G113" s="220" t="s">
        <v>1133</v>
      </c>
      <c r="H113" s="221">
        <v>1</v>
      </c>
      <c r="I113" s="222"/>
      <c r="J113" s="223">
        <f>ROUND(I113*H113,2)</f>
        <v>0</v>
      </c>
      <c r="K113" s="219" t="s">
        <v>1981</v>
      </c>
      <c r="L113" s="46"/>
      <c r="M113" s="224" t="s">
        <v>19</v>
      </c>
      <c r="N113" s="225" t="s">
        <v>46</v>
      </c>
      <c r="O113" s="86"/>
      <c r="P113" s="226">
        <f>O113*H113</f>
        <v>0</v>
      </c>
      <c r="Q113" s="226">
        <v>0.12540999999999999</v>
      </c>
      <c r="R113" s="226">
        <f>Q113*H113</f>
        <v>0.12540999999999999</v>
      </c>
      <c r="S113" s="226">
        <v>0</v>
      </c>
      <c r="T113" s="22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8" t="s">
        <v>367</v>
      </c>
      <c r="AT113" s="228" t="s">
        <v>264</v>
      </c>
      <c r="AU113" s="228" t="s">
        <v>84</v>
      </c>
      <c r="AY113" s="19" t="s">
        <v>262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19" t="s">
        <v>82</v>
      </c>
      <c r="BK113" s="229">
        <f>ROUND(I113*H113,2)</f>
        <v>0</v>
      </c>
      <c r="BL113" s="19" t="s">
        <v>367</v>
      </c>
      <c r="BM113" s="228" t="s">
        <v>2267</v>
      </c>
    </row>
    <row r="114" s="2" customFormat="1" ht="16.5" customHeight="1">
      <c r="A114" s="40"/>
      <c r="B114" s="41"/>
      <c r="C114" s="217" t="s">
        <v>422</v>
      </c>
      <c r="D114" s="217" t="s">
        <v>264</v>
      </c>
      <c r="E114" s="218" t="s">
        <v>2268</v>
      </c>
      <c r="F114" s="219" t="s">
        <v>2269</v>
      </c>
      <c r="G114" s="220" t="s">
        <v>1133</v>
      </c>
      <c r="H114" s="221">
        <v>1</v>
      </c>
      <c r="I114" s="222"/>
      <c r="J114" s="223">
        <f>ROUND(I114*H114,2)</f>
        <v>0</v>
      </c>
      <c r="K114" s="219" t="s">
        <v>1981</v>
      </c>
      <c r="L114" s="46"/>
      <c r="M114" s="224" t="s">
        <v>19</v>
      </c>
      <c r="N114" s="225" t="s">
        <v>46</v>
      </c>
      <c r="O114" s="86"/>
      <c r="P114" s="226">
        <f>O114*H114</f>
        <v>0</v>
      </c>
      <c r="Q114" s="226">
        <v>0.0051399999999999996</v>
      </c>
      <c r="R114" s="226">
        <f>Q114*H114</f>
        <v>0.0051399999999999996</v>
      </c>
      <c r="S114" s="226">
        <v>0</v>
      </c>
      <c r="T114" s="22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8" t="s">
        <v>367</v>
      </c>
      <c r="AT114" s="228" t="s">
        <v>264</v>
      </c>
      <c r="AU114" s="228" t="s">
        <v>84</v>
      </c>
      <c r="AY114" s="19" t="s">
        <v>262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19" t="s">
        <v>82</v>
      </c>
      <c r="BK114" s="229">
        <f>ROUND(I114*H114,2)</f>
        <v>0</v>
      </c>
      <c r="BL114" s="19" t="s">
        <v>367</v>
      </c>
      <c r="BM114" s="228" t="s">
        <v>2270</v>
      </c>
    </row>
    <row r="115" s="2" customFormat="1" ht="16.5" customHeight="1">
      <c r="A115" s="40"/>
      <c r="B115" s="41"/>
      <c r="C115" s="217" t="s">
        <v>454</v>
      </c>
      <c r="D115" s="217" t="s">
        <v>264</v>
      </c>
      <c r="E115" s="218" t="s">
        <v>2217</v>
      </c>
      <c r="F115" s="219" t="s">
        <v>2218</v>
      </c>
      <c r="G115" s="220" t="s">
        <v>318</v>
      </c>
      <c r="H115" s="221">
        <v>0.13100000000000001</v>
      </c>
      <c r="I115" s="222"/>
      <c r="J115" s="223">
        <f>ROUND(I115*H115,2)</f>
        <v>0</v>
      </c>
      <c r="K115" s="219" t="s">
        <v>1981</v>
      </c>
      <c r="L115" s="46"/>
      <c r="M115" s="224" t="s">
        <v>19</v>
      </c>
      <c r="N115" s="225" t="s">
        <v>46</v>
      </c>
      <c r="O115" s="86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8" t="s">
        <v>367</v>
      </c>
      <c r="AT115" s="228" t="s">
        <v>264</v>
      </c>
      <c r="AU115" s="228" t="s">
        <v>84</v>
      </c>
      <c r="AY115" s="19" t="s">
        <v>262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82</v>
      </c>
      <c r="BK115" s="229">
        <f>ROUND(I115*H115,2)</f>
        <v>0</v>
      </c>
      <c r="BL115" s="19" t="s">
        <v>367</v>
      </c>
      <c r="BM115" s="228" t="s">
        <v>2271</v>
      </c>
    </row>
    <row r="116" s="2" customFormat="1" ht="16.5" customHeight="1">
      <c r="A116" s="40"/>
      <c r="B116" s="41"/>
      <c r="C116" s="217" t="s">
        <v>173</v>
      </c>
      <c r="D116" s="217" t="s">
        <v>264</v>
      </c>
      <c r="E116" s="218" t="s">
        <v>2272</v>
      </c>
      <c r="F116" s="219" t="s">
        <v>2273</v>
      </c>
      <c r="G116" s="220" t="s">
        <v>318</v>
      </c>
      <c r="H116" s="221">
        <v>0.13100000000000001</v>
      </c>
      <c r="I116" s="222"/>
      <c r="J116" s="223">
        <f>ROUND(I116*H116,2)</f>
        <v>0</v>
      </c>
      <c r="K116" s="219" t="s">
        <v>1981</v>
      </c>
      <c r="L116" s="46"/>
      <c r="M116" s="224" t="s">
        <v>19</v>
      </c>
      <c r="N116" s="225" t="s">
        <v>46</v>
      </c>
      <c r="O116" s="86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8" t="s">
        <v>367</v>
      </c>
      <c r="AT116" s="228" t="s">
        <v>264</v>
      </c>
      <c r="AU116" s="228" t="s">
        <v>84</v>
      </c>
      <c r="AY116" s="19" t="s">
        <v>262</v>
      </c>
      <c r="BE116" s="229">
        <f>IF(N116="základní",J116,0)</f>
        <v>0</v>
      </c>
      <c r="BF116" s="229">
        <f>IF(N116="snížená",J116,0)</f>
        <v>0</v>
      </c>
      <c r="BG116" s="229">
        <f>IF(N116="zákl. přenesená",J116,0)</f>
        <v>0</v>
      </c>
      <c r="BH116" s="229">
        <f>IF(N116="sníž. přenesená",J116,0)</f>
        <v>0</v>
      </c>
      <c r="BI116" s="229">
        <f>IF(N116="nulová",J116,0)</f>
        <v>0</v>
      </c>
      <c r="BJ116" s="19" t="s">
        <v>82</v>
      </c>
      <c r="BK116" s="229">
        <f>ROUND(I116*H116,2)</f>
        <v>0</v>
      </c>
      <c r="BL116" s="19" t="s">
        <v>367</v>
      </c>
      <c r="BM116" s="228" t="s">
        <v>2274</v>
      </c>
    </row>
    <row r="117" s="12" customFormat="1" ht="22.8" customHeight="1">
      <c r="A117" s="12"/>
      <c r="B117" s="201"/>
      <c r="C117" s="202"/>
      <c r="D117" s="203" t="s">
        <v>74</v>
      </c>
      <c r="E117" s="215" t="s">
        <v>2275</v>
      </c>
      <c r="F117" s="215" t="s">
        <v>2276</v>
      </c>
      <c r="G117" s="202"/>
      <c r="H117" s="202"/>
      <c r="I117" s="205"/>
      <c r="J117" s="216">
        <f>BK117</f>
        <v>0</v>
      </c>
      <c r="K117" s="202"/>
      <c r="L117" s="207"/>
      <c r="M117" s="208"/>
      <c r="N117" s="209"/>
      <c r="O117" s="209"/>
      <c r="P117" s="210">
        <f>SUM(P118:P129)</f>
        <v>0</v>
      </c>
      <c r="Q117" s="209"/>
      <c r="R117" s="210">
        <f>SUM(R118:R129)</f>
        <v>0.139018</v>
      </c>
      <c r="S117" s="209"/>
      <c r="T117" s="211">
        <f>SUM(T118:T129)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2" t="s">
        <v>84</v>
      </c>
      <c r="AT117" s="213" t="s">
        <v>74</v>
      </c>
      <c r="AU117" s="213" t="s">
        <v>82</v>
      </c>
      <c r="AY117" s="212" t="s">
        <v>262</v>
      </c>
      <c r="BK117" s="214">
        <f>SUM(BK118:BK129)</f>
        <v>0</v>
      </c>
    </row>
    <row r="118" s="2" customFormat="1" ht="16.5" customHeight="1">
      <c r="A118" s="40"/>
      <c r="B118" s="41"/>
      <c r="C118" s="217" t="s">
        <v>8</v>
      </c>
      <c r="D118" s="217" t="s">
        <v>264</v>
      </c>
      <c r="E118" s="218" t="s">
        <v>2277</v>
      </c>
      <c r="F118" s="219" t="s">
        <v>2278</v>
      </c>
      <c r="G118" s="220" t="s">
        <v>130</v>
      </c>
      <c r="H118" s="221">
        <v>130.40000000000001</v>
      </c>
      <c r="I118" s="222"/>
      <c r="J118" s="223">
        <f>ROUND(I118*H118,2)</f>
        <v>0</v>
      </c>
      <c r="K118" s="219" t="s">
        <v>1981</v>
      </c>
      <c r="L118" s="46"/>
      <c r="M118" s="224" t="s">
        <v>19</v>
      </c>
      <c r="N118" s="225" t="s">
        <v>46</v>
      </c>
      <c r="O118" s="86"/>
      <c r="P118" s="226">
        <f>O118*H118</f>
        <v>0</v>
      </c>
      <c r="Q118" s="226">
        <v>0.00046999999999999999</v>
      </c>
      <c r="R118" s="226">
        <f>Q118*H118</f>
        <v>0.061288000000000002</v>
      </c>
      <c r="S118" s="226">
        <v>0</v>
      </c>
      <c r="T118" s="22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8" t="s">
        <v>367</v>
      </c>
      <c r="AT118" s="228" t="s">
        <v>264</v>
      </c>
      <c r="AU118" s="228" t="s">
        <v>84</v>
      </c>
      <c r="AY118" s="19" t="s">
        <v>262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19" t="s">
        <v>82</v>
      </c>
      <c r="BK118" s="229">
        <f>ROUND(I118*H118,2)</f>
        <v>0</v>
      </c>
      <c r="BL118" s="19" t="s">
        <v>367</v>
      </c>
      <c r="BM118" s="228" t="s">
        <v>2279</v>
      </c>
    </row>
    <row r="119" s="2" customFormat="1" ht="16.5" customHeight="1">
      <c r="A119" s="40"/>
      <c r="B119" s="41"/>
      <c r="C119" s="217" t="s">
        <v>367</v>
      </c>
      <c r="D119" s="217" t="s">
        <v>264</v>
      </c>
      <c r="E119" s="218" t="s">
        <v>2280</v>
      </c>
      <c r="F119" s="219" t="s">
        <v>2281</v>
      </c>
      <c r="G119" s="220" t="s">
        <v>130</v>
      </c>
      <c r="H119" s="221">
        <v>39</v>
      </c>
      <c r="I119" s="222"/>
      <c r="J119" s="223">
        <f>ROUND(I119*H119,2)</f>
        <v>0</v>
      </c>
      <c r="K119" s="219" t="s">
        <v>1981</v>
      </c>
      <c r="L119" s="46"/>
      <c r="M119" s="224" t="s">
        <v>19</v>
      </c>
      <c r="N119" s="225" t="s">
        <v>46</v>
      </c>
      <c r="O119" s="86"/>
      <c r="P119" s="226">
        <f>O119*H119</f>
        <v>0</v>
      </c>
      <c r="Q119" s="226">
        <v>0.00072000000000000005</v>
      </c>
      <c r="R119" s="226">
        <f>Q119*H119</f>
        <v>0.028080000000000001</v>
      </c>
      <c r="S119" s="226">
        <v>0</v>
      </c>
      <c r="T119" s="227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8" t="s">
        <v>367</v>
      </c>
      <c r="AT119" s="228" t="s">
        <v>264</v>
      </c>
      <c r="AU119" s="228" t="s">
        <v>84</v>
      </c>
      <c r="AY119" s="19" t="s">
        <v>262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19" t="s">
        <v>82</v>
      </c>
      <c r="BK119" s="229">
        <f>ROUND(I119*H119,2)</f>
        <v>0</v>
      </c>
      <c r="BL119" s="19" t="s">
        <v>367</v>
      </c>
      <c r="BM119" s="228" t="s">
        <v>2282</v>
      </c>
    </row>
    <row r="120" s="2" customFormat="1" ht="16.5" customHeight="1">
      <c r="A120" s="40"/>
      <c r="B120" s="41"/>
      <c r="C120" s="217" t="s">
        <v>372</v>
      </c>
      <c r="D120" s="217" t="s">
        <v>264</v>
      </c>
      <c r="E120" s="218" t="s">
        <v>2283</v>
      </c>
      <c r="F120" s="219" t="s">
        <v>2284</v>
      </c>
      <c r="G120" s="220" t="s">
        <v>130</v>
      </c>
      <c r="H120" s="221">
        <v>7</v>
      </c>
      <c r="I120" s="222"/>
      <c r="J120" s="223">
        <f>ROUND(I120*H120,2)</f>
        <v>0</v>
      </c>
      <c r="K120" s="219" t="s">
        <v>1981</v>
      </c>
      <c r="L120" s="46"/>
      <c r="M120" s="224" t="s">
        <v>19</v>
      </c>
      <c r="N120" s="225" t="s">
        <v>46</v>
      </c>
      <c r="O120" s="86"/>
      <c r="P120" s="226">
        <f>O120*H120</f>
        <v>0</v>
      </c>
      <c r="Q120" s="226">
        <v>0.00071000000000000002</v>
      </c>
      <c r="R120" s="226">
        <f>Q120*H120</f>
        <v>0.0049700000000000005</v>
      </c>
      <c r="S120" s="226">
        <v>0</v>
      </c>
      <c r="T120" s="22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8" t="s">
        <v>367</v>
      </c>
      <c r="AT120" s="228" t="s">
        <v>264</v>
      </c>
      <c r="AU120" s="228" t="s">
        <v>84</v>
      </c>
      <c r="AY120" s="19" t="s">
        <v>262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9" t="s">
        <v>82</v>
      </c>
      <c r="BK120" s="229">
        <f>ROUND(I120*H120,2)</f>
        <v>0</v>
      </c>
      <c r="BL120" s="19" t="s">
        <v>367</v>
      </c>
      <c r="BM120" s="228" t="s">
        <v>2285</v>
      </c>
    </row>
    <row r="121" s="2" customFormat="1" ht="16.5" customHeight="1">
      <c r="A121" s="40"/>
      <c r="B121" s="41"/>
      <c r="C121" s="217" t="s">
        <v>182</v>
      </c>
      <c r="D121" s="217" t="s">
        <v>264</v>
      </c>
      <c r="E121" s="218" t="s">
        <v>2286</v>
      </c>
      <c r="F121" s="219" t="s">
        <v>2287</v>
      </c>
      <c r="G121" s="220" t="s">
        <v>130</v>
      </c>
      <c r="H121" s="221">
        <v>6</v>
      </c>
      <c r="I121" s="222"/>
      <c r="J121" s="223">
        <f>ROUND(I121*H121,2)</f>
        <v>0</v>
      </c>
      <c r="K121" s="219" t="s">
        <v>1981</v>
      </c>
      <c r="L121" s="46"/>
      <c r="M121" s="224" t="s">
        <v>19</v>
      </c>
      <c r="N121" s="225" t="s">
        <v>46</v>
      </c>
      <c r="O121" s="86"/>
      <c r="P121" s="226">
        <f>O121*H121</f>
        <v>0</v>
      </c>
      <c r="Q121" s="226">
        <v>0.0012800000000000001</v>
      </c>
      <c r="R121" s="226">
        <f>Q121*H121</f>
        <v>0.0076800000000000011</v>
      </c>
      <c r="S121" s="226">
        <v>0</v>
      </c>
      <c r="T121" s="227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8" t="s">
        <v>367</v>
      </c>
      <c r="AT121" s="228" t="s">
        <v>264</v>
      </c>
      <c r="AU121" s="228" t="s">
        <v>84</v>
      </c>
      <c r="AY121" s="19" t="s">
        <v>262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9" t="s">
        <v>82</v>
      </c>
      <c r="BK121" s="229">
        <f>ROUND(I121*H121,2)</f>
        <v>0</v>
      </c>
      <c r="BL121" s="19" t="s">
        <v>367</v>
      </c>
      <c r="BM121" s="228" t="s">
        <v>2288</v>
      </c>
    </row>
    <row r="122" s="2" customFormat="1" ht="16.5" customHeight="1">
      <c r="A122" s="40"/>
      <c r="B122" s="41"/>
      <c r="C122" s="217" t="s">
        <v>385</v>
      </c>
      <c r="D122" s="217" t="s">
        <v>264</v>
      </c>
      <c r="E122" s="218" t="s">
        <v>2289</v>
      </c>
      <c r="F122" s="219" t="s">
        <v>2290</v>
      </c>
      <c r="G122" s="220" t="s">
        <v>130</v>
      </c>
      <c r="H122" s="221">
        <v>182.40000000000001</v>
      </c>
      <c r="I122" s="222"/>
      <c r="J122" s="223">
        <f>ROUND(I122*H122,2)</f>
        <v>0</v>
      </c>
      <c r="K122" s="219" t="s">
        <v>1981</v>
      </c>
      <c r="L122" s="46"/>
      <c r="M122" s="224" t="s">
        <v>19</v>
      </c>
      <c r="N122" s="225" t="s">
        <v>46</v>
      </c>
      <c r="O122" s="86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8" t="s">
        <v>367</v>
      </c>
      <c r="AT122" s="228" t="s">
        <v>264</v>
      </c>
      <c r="AU122" s="228" t="s">
        <v>84</v>
      </c>
      <c r="AY122" s="19" t="s">
        <v>262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9" t="s">
        <v>82</v>
      </c>
      <c r="BK122" s="229">
        <f>ROUND(I122*H122,2)</f>
        <v>0</v>
      </c>
      <c r="BL122" s="19" t="s">
        <v>367</v>
      </c>
      <c r="BM122" s="228" t="s">
        <v>2291</v>
      </c>
    </row>
    <row r="123" s="14" customFormat="1">
      <c r="A123" s="14"/>
      <c r="B123" s="246"/>
      <c r="C123" s="247"/>
      <c r="D123" s="237" t="s">
        <v>272</v>
      </c>
      <c r="E123" s="248" t="s">
        <v>19</v>
      </c>
      <c r="F123" s="249" t="s">
        <v>2292</v>
      </c>
      <c r="G123" s="247"/>
      <c r="H123" s="250">
        <v>182.40000000000001</v>
      </c>
      <c r="I123" s="251"/>
      <c r="J123" s="247"/>
      <c r="K123" s="247"/>
      <c r="L123" s="252"/>
      <c r="M123" s="253"/>
      <c r="N123" s="254"/>
      <c r="O123" s="254"/>
      <c r="P123" s="254"/>
      <c r="Q123" s="254"/>
      <c r="R123" s="254"/>
      <c r="S123" s="254"/>
      <c r="T123" s="25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6" t="s">
        <v>272</v>
      </c>
      <c r="AU123" s="256" t="s">
        <v>84</v>
      </c>
      <c r="AV123" s="14" t="s">
        <v>84</v>
      </c>
      <c r="AW123" s="14" t="s">
        <v>34</v>
      </c>
      <c r="AX123" s="14" t="s">
        <v>82</v>
      </c>
      <c r="AY123" s="256" t="s">
        <v>262</v>
      </c>
    </row>
    <row r="124" s="2" customFormat="1" ht="21.75" customHeight="1">
      <c r="A124" s="40"/>
      <c r="B124" s="41"/>
      <c r="C124" s="217" t="s">
        <v>393</v>
      </c>
      <c r="D124" s="217" t="s">
        <v>264</v>
      </c>
      <c r="E124" s="218" t="s">
        <v>2293</v>
      </c>
      <c r="F124" s="219" t="s">
        <v>2294</v>
      </c>
      <c r="G124" s="220" t="s">
        <v>130</v>
      </c>
      <c r="H124" s="221">
        <v>169.40000000000001</v>
      </c>
      <c r="I124" s="222"/>
      <c r="J124" s="223">
        <f>ROUND(I124*H124,2)</f>
        <v>0</v>
      </c>
      <c r="K124" s="219" t="s">
        <v>1981</v>
      </c>
      <c r="L124" s="46"/>
      <c r="M124" s="224" t="s">
        <v>19</v>
      </c>
      <c r="N124" s="225" t="s">
        <v>46</v>
      </c>
      <c r="O124" s="86"/>
      <c r="P124" s="226">
        <f>O124*H124</f>
        <v>0</v>
      </c>
      <c r="Q124" s="226">
        <v>0.00020000000000000001</v>
      </c>
      <c r="R124" s="226">
        <f>Q124*H124</f>
        <v>0.03388</v>
      </c>
      <c r="S124" s="226">
        <v>0</v>
      </c>
      <c r="T124" s="227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8" t="s">
        <v>367</v>
      </c>
      <c r="AT124" s="228" t="s">
        <v>264</v>
      </c>
      <c r="AU124" s="228" t="s">
        <v>84</v>
      </c>
      <c r="AY124" s="19" t="s">
        <v>262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9" t="s">
        <v>82</v>
      </c>
      <c r="BK124" s="229">
        <f>ROUND(I124*H124,2)</f>
        <v>0</v>
      </c>
      <c r="BL124" s="19" t="s">
        <v>367</v>
      </c>
      <c r="BM124" s="228" t="s">
        <v>2295</v>
      </c>
    </row>
    <row r="125" s="14" customFormat="1">
      <c r="A125" s="14"/>
      <c r="B125" s="246"/>
      <c r="C125" s="247"/>
      <c r="D125" s="237" t="s">
        <v>272</v>
      </c>
      <c r="E125" s="248" t="s">
        <v>19</v>
      </c>
      <c r="F125" s="249" t="s">
        <v>2296</v>
      </c>
      <c r="G125" s="247"/>
      <c r="H125" s="250">
        <v>169.40000000000001</v>
      </c>
      <c r="I125" s="251"/>
      <c r="J125" s="247"/>
      <c r="K125" s="247"/>
      <c r="L125" s="252"/>
      <c r="M125" s="253"/>
      <c r="N125" s="254"/>
      <c r="O125" s="254"/>
      <c r="P125" s="254"/>
      <c r="Q125" s="254"/>
      <c r="R125" s="254"/>
      <c r="S125" s="254"/>
      <c r="T125" s="25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6" t="s">
        <v>272</v>
      </c>
      <c r="AU125" s="256" t="s">
        <v>84</v>
      </c>
      <c r="AV125" s="14" t="s">
        <v>84</v>
      </c>
      <c r="AW125" s="14" t="s">
        <v>34</v>
      </c>
      <c r="AX125" s="14" t="s">
        <v>82</v>
      </c>
      <c r="AY125" s="256" t="s">
        <v>262</v>
      </c>
    </row>
    <row r="126" s="2" customFormat="1" ht="21.75" customHeight="1">
      <c r="A126" s="40"/>
      <c r="B126" s="41"/>
      <c r="C126" s="217" t="s">
        <v>7</v>
      </c>
      <c r="D126" s="217" t="s">
        <v>264</v>
      </c>
      <c r="E126" s="218" t="s">
        <v>2297</v>
      </c>
      <c r="F126" s="219" t="s">
        <v>2298</v>
      </c>
      <c r="G126" s="220" t="s">
        <v>130</v>
      </c>
      <c r="H126" s="221">
        <v>13</v>
      </c>
      <c r="I126" s="222"/>
      <c r="J126" s="223">
        <f>ROUND(I126*H126,2)</f>
        <v>0</v>
      </c>
      <c r="K126" s="219" t="s">
        <v>1981</v>
      </c>
      <c r="L126" s="46"/>
      <c r="M126" s="224" t="s">
        <v>19</v>
      </c>
      <c r="N126" s="225" t="s">
        <v>46</v>
      </c>
      <c r="O126" s="86"/>
      <c r="P126" s="226">
        <f>O126*H126</f>
        <v>0</v>
      </c>
      <c r="Q126" s="226">
        <v>0.00024000000000000001</v>
      </c>
      <c r="R126" s="226">
        <f>Q126*H126</f>
        <v>0.0031199999999999999</v>
      </c>
      <c r="S126" s="226">
        <v>0</v>
      </c>
      <c r="T126" s="227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8" t="s">
        <v>367</v>
      </c>
      <c r="AT126" s="228" t="s">
        <v>264</v>
      </c>
      <c r="AU126" s="228" t="s">
        <v>84</v>
      </c>
      <c r="AY126" s="19" t="s">
        <v>262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9" t="s">
        <v>82</v>
      </c>
      <c r="BK126" s="229">
        <f>ROUND(I126*H126,2)</f>
        <v>0</v>
      </c>
      <c r="BL126" s="19" t="s">
        <v>367</v>
      </c>
      <c r="BM126" s="228" t="s">
        <v>2299</v>
      </c>
    </row>
    <row r="127" s="14" customFormat="1">
      <c r="A127" s="14"/>
      <c r="B127" s="246"/>
      <c r="C127" s="247"/>
      <c r="D127" s="237" t="s">
        <v>272</v>
      </c>
      <c r="E127" s="248" t="s">
        <v>19</v>
      </c>
      <c r="F127" s="249" t="s">
        <v>2300</v>
      </c>
      <c r="G127" s="247"/>
      <c r="H127" s="250">
        <v>13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6" t="s">
        <v>272</v>
      </c>
      <c r="AU127" s="256" t="s">
        <v>84</v>
      </c>
      <c r="AV127" s="14" t="s">
        <v>84</v>
      </c>
      <c r="AW127" s="14" t="s">
        <v>34</v>
      </c>
      <c r="AX127" s="14" t="s">
        <v>82</v>
      </c>
      <c r="AY127" s="256" t="s">
        <v>262</v>
      </c>
    </row>
    <row r="128" s="2" customFormat="1" ht="16.5" customHeight="1">
      <c r="A128" s="40"/>
      <c r="B128" s="41"/>
      <c r="C128" s="217" t="s">
        <v>406</v>
      </c>
      <c r="D128" s="217" t="s">
        <v>264</v>
      </c>
      <c r="E128" s="218" t="s">
        <v>2301</v>
      </c>
      <c r="F128" s="219" t="s">
        <v>2302</v>
      </c>
      <c r="G128" s="220" t="s">
        <v>318</v>
      </c>
      <c r="H128" s="221">
        <v>0.13900000000000001</v>
      </c>
      <c r="I128" s="222"/>
      <c r="J128" s="223">
        <f>ROUND(I128*H128,2)</f>
        <v>0</v>
      </c>
      <c r="K128" s="219" t="s">
        <v>1981</v>
      </c>
      <c r="L128" s="46"/>
      <c r="M128" s="224" t="s">
        <v>19</v>
      </c>
      <c r="N128" s="225" t="s">
        <v>46</v>
      </c>
      <c r="O128" s="86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8" t="s">
        <v>367</v>
      </c>
      <c r="AT128" s="228" t="s">
        <v>264</v>
      </c>
      <c r="AU128" s="228" t="s">
        <v>84</v>
      </c>
      <c r="AY128" s="19" t="s">
        <v>262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9" t="s">
        <v>82</v>
      </c>
      <c r="BK128" s="229">
        <f>ROUND(I128*H128,2)</f>
        <v>0</v>
      </c>
      <c r="BL128" s="19" t="s">
        <v>367</v>
      </c>
      <c r="BM128" s="228" t="s">
        <v>2303</v>
      </c>
    </row>
    <row r="129" s="2" customFormat="1" ht="16.5" customHeight="1">
      <c r="A129" s="40"/>
      <c r="B129" s="41"/>
      <c r="C129" s="217" t="s">
        <v>413</v>
      </c>
      <c r="D129" s="217" t="s">
        <v>264</v>
      </c>
      <c r="E129" s="218" t="s">
        <v>2304</v>
      </c>
      <c r="F129" s="219" t="s">
        <v>2305</v>
      </c>
      <c r="G129" s="220" t="s">
        <v>318</v>
      </c>
      <c r="H129" s="221">
        <v>0.13900000000000001</v>
      </c>
      <c r="I129" s="222"/>
      <c r="J129" s="223">
        <f>ROUND(I129*H129,2)</f>
        <v>0</v>
      </c>
      <c r="K129" s="219" t="s">
        <v>1981</v>
      </c>
      <c r="L129" s="46"/>
      <c r="M129" s="224" t="s">
        <v>19</v>
      </c>
      <c r="N129" s="225" t="s">
        <v>46</v>
      </c>
      <c r="O129" s="86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8" t="s">
        <v>367</v>
      </c>
      <c r="AT129" s="228" t="s">
        <v>264</v>
      </c>
      <c r="AU129" s="228" t="s">
        <v>84</v>
      </c>
      <c r="AY129" s="19" t="s">
        <v>262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9" t="s">
        <v>82</v>
      </c>
      <c r="BK129" s="229">
        <f>ROUND(I129*H129,2)</f>
        <v>0</v>
      </c>
      <c r="BL129" s="19" t="s">
        <v>367</v>
      </c>
      <c r="BM129" s="228" t="s">
        <v>2306</v>
      </c>
    </row>
    <row r="130" s="12" customFormat="1" ht="22.8" customHeight="1">
      <c r="A130" s="12"/>
      <c r="B130" s="201"/>
      <c r="C130" s="202"/>
      <c r="D130" s="203" t="s">
        <v>74</v>
      </c>
      <c r="E130" s="215" t="s">
        <v>2307</v>
      </c>
      <c r="F130" s="215" t="s">
        <v>2308</v>
      </c>
      <c r="G130" s="202"/>
      <c r="H130" s="202"/>
      <c r="I130" s="205"/>
      <c r="J130" s="216">
        <f>BK130</f>
        <v>0</v>
      </c>
      <c r="K130" s="202"/>
      <c r="L130" s="207"/>
      <c r="M130" s="208"/>
      <c r="N130" s="209"/>
      <c r="O130" s="209"/>
      <c r="P130" s="210">
        <f>SUM(P131:P136)</f>
        <v>0</v>
      </c>
      <c r="Q130" s="209"/>
      <c r="R130" s="210">
        <f>SUM(R131:R136)</f>
        <v>0.0126</v>
      </c>
      <c r="S130" s="209"/>
      <c r="T130" s="211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2" t="s">
        <v>84</v>
      </c>
      <c r="AT130" s="213" t="s">
        <v>74</v>
      </c>
      <c r="AU130" s="213" t="s">
        <v>82</v>
      </c>
      <c r="AY130" s="212" t="s">
        <v>262</v>
      </c>
      <c r="BK130" s="214">
        <f>SUM(BK131:BK136)</f>
        <v>0</v>
      </c>
    </row>
    <row r="131" s="2" customFormat="1" ht="16.5" customHeight="1">
      <c r="A131" s="40"/>
      <c r="B131" s="41"/>
      <c r="C131" s="217" t="s">
        <v>349</v>
      </c>
      <c r="D131" s="217" t="s">
        <v>264</v>
      </c>
      <c r="E131" s="218" t="s">
        <v>2309</v>
      </c>
      <c r="F131" s="219" t="s">
        <v>2310</v>
      </c>
      <c r="G131" s="220" t="s">
        <v>370</v>
      </c>
      <c r="H131" s="221">
        <v>15</v>
      </c>
      <c r="I131" s="222"/>
      <c r="J131" s="223">
        <f>ROUND(I131*H131,2)</f>
        <v>0</v>
      </c>
      <c r="K131" s="219" t="s">
        <v>19</v>
      </c>
      <c r="L131" s="46"/>
      <c r="M131" s="224" t="s">
        <v>19</v>
      </c>
      <c r="N131" s="225" t="s">
        <v>46</v>
      </c>
      <c r="O131" s="86"/>
      <c r="P131" s="226">
        <f>O131*H131</f>
        <v>0</v>
      </c>
      <c r="Q131" s="226">
        <v>0.00013999999999999999</v>
      </c>
      <c r="R131" s="226">
        <f>Q131*H131</f>
        <v>0.0020999999999999999</v>
      </c>
      <c r="S131" s="226">
        <v>0</v>
      </c>
      <c r="T131" s="227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8" t="s">
        <v>367</v>
      </c>
      <c r="AT131" s="228" t="s">
        <v>264</v>
      </c>
      <c r="AU131" s="228" t="s">
        <v>84</v>
      </c>
      <c r="AY131" s="19" t="s">
        <v>262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9" t="s">
        <v>82</v>
      </c>
      <c r="BK131" s="229">
        <f>ROUND(I131*H131,2)</f>
        <v>0</v>
      </c>
      <c r="BL131" s="19" t="s">
        <v>367</v>
      </c>
      <c r="BM131" s="228" t="s">
        <v>2311</v>
      </c>
    </row>
    <row r="132" s="14" customFormat="1">
      <c r="A132" s="14"/>
      <c r="B132" s="246"/>
      <c r="C132" s="247"/>
      <c r="D132" s="237" t="s">
        <v>272</v>
      </c>
      <c r="E132" s="248" t="s">
        <v>19</v>
      </c>
      <c r="F132" s="249" t="s">
        <v>8</v>
      </c>
      <c r="G132" s="247"/>
      <c r="H132" s="250">
        <v>15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6" t="s">
        <v>272</v>
      </c>
      <c r="AU132" s="256" t="s">
        <v>84</v>
      </c>
      <c r="AV132" s="14" t="s">
        <v>84</v>
      </c>
      <c r="AW132" s="14" t="s">
        <v>34</v>
      </c>
      <c r="AX132" s="14" t="s">
        <v>82</v>
      </c>
      <c r="AY132" s="256" t="s">
        <v>262</v>
      </c>
    </row>
    <row r="133" s="13" customFormat="1">
      <c r="A133" s="13"/>
      <c r="B133" s="235"/>
      <c r="C133" s="236"/>
      <c r="D133" s="237" t="s">
        <v>272</v>
      </c>
      <c r="E133" s="238" t="s">
        <v>19</v>
      </c>
      <c r="F133" s="239" t="s">
        <v>2312</v>
      </c>
      <c r="G133" s="236"/>
      <c r="H133" s="238" t="s">
        <v>19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5" t="s">
        <v>272</v>
      </c>
      <c r="AU133" s="245" t="s">
        <v>84</v>
      </c>
      <c r="AV133" s="13" t="s">
        <v>82</v>
      </c>
      <c r="AW133" s="13" t="s">
        <v>34</v>
      </c>
      <c r="AX133" s="13" t="s">
        <v>75</v>
      </c>
      <c r="AY133" s="245" t="s">
        <v>262</v>
      </c>
    </row>
    <row r="134" s="2" customFormat="1" ht="16.5" customHeight="1">
      <c r="A134" s="40"/>
      <c r="B134" s="41"/>
      <c r="C134" s="217" t="s">
        <v>343</v>
      </c>
      <c r="D134" s="217" t="s">
        <v>264</v>
      </c>
      <c r="E134" s="218" t="s">
        <v>2313</v>
      </c>
      <c r="F134" s="219" t="s">
        <v>2314</v>
      </c>
      <c r="G134" s="220" t="s">
        <v>370</v>
      </c>
      <c r="H134" s="221">
        <v>15</v>
      </c>
      <c r="I134" s="222"/>
      <c r="J134" s="223">
        <f>ROUND(I134*H134,2)</f>
        <v>0</v>
      </c>
      <c r="K134" s="219" t="s">
        <v>1981</v>
      </c>
      <c r="L134" s="46"/>
      <c r="M134" s="224" t="s">
        <v>19</v>
      </c>
      <c r="N134" s="225" t="s">
        <v>46</v>
      </c>
      <c r="O134" s="86"/>
      <c r="P134" s="226">
        <f>O134*H134</f>
        <v>0</v>
      </c>
      <c r="Q134" s="226">
        <v>0.00069999999999999999</v>
      </c>
      <c r="R134" s="226">
        <f>Q134*H134</f>
        <v>0.010500000000000001</v>
      </c>
      <c r="S134" s="226">
        <v>0</v>
      </c>
      <c r="T134" s="227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8" t="s">
        <v>367</v>
      </c>
      <c r="AT134" s="228" t="s">
        <v>264</v>
      </c>
      <c r="AU134" s="228" t="s">
        <v>84</v>
      </c>
      <c r="AY134" s="19" t="s">
        <v>262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9" t="s">
        <v>82</v>
      </c>
      <c r="BK134" s="229">
        <f>ROUND(I134*H134,2)</f>
        <v>0</v>
      </c>
      <c r="BL134" s="19" t="s">
        <v>367</v>
      </c>
      <c r="BM134" s="228" t="s">
        <v>2315</v>
      </c>
    </row>
    <row r="135" s="2" customFormat="1" ht="16.5" customHeight="1">
      <c r="A135" s="40"/>
      <c r="B135" s="41"/>
      <c r="C135" s="217" t="s">
        <v>472</v>
      </c>
      <c r="D135" s="217" t="s">
        <v>264</v>
      </c>
      <c r="E135" s="218" t="s">
        <v>2316</v>
      </c>
      <c r="F135" s="219" t="s">
        <v>2317</v>
      </c>
      <c r="G135" s="220" t="s">
        <v>318</v>
      </c>
      <c r="H135" s="221">
        <v>0.012999999999999999</v>
      </c>
      <c r="I135" s="222"/>
      <c r="J135" s="223">
        <f>ROUND(I135*H135,2)</f>
        <v>0</v>
      </c>
      <c r="K135" s="219" t="s">
        <v>1981</v>
      </c>
      <c r="L135" s="46"/>
      <c r="M135" s="224" t="s">
        <v>19</v>
      </c>
      <c r="N135" s="225" t="s">
        <v>46</v>
      </c>
      <c r="O135" s="86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8" t="s">
        <v>367</v>
      </c>
      <c r="AT135" s="228" t="s">
        <v>264</v>
      </c>
      <c r="AU135" s="228" t="s">
        <v>84</v>
      </c>
      <c r="AY135" s="19" t="s">
        <v>262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9" t="s">
        <v>82</v>
      </c>
      <c r="BK135" s="229">
        <f>ROUND(I135*H135,2)</f>
        <v>0</v>
      </c>
      <c r="BL135" s="19" t="s">
        <v>367</v>
      </c>
      <c r="BM135" s="228" t="s">
        <v>2318</v>
      </c>
    </row>
    <row r="136" s="2" customFormat="1" ht="16.5" customHeight="1">
      <c r="A136" s="40"/>
      <c r="B136" s="41"/>
      <c r="C136" s="217" t="s">
        <v>477</v>
      </c>
      <c r="D136" s="217" t="s">
        <v>264</v>
      </c>
      <c r="E136" s="218" t="s">
        <v>2319</v>
      </c>
      <c r="F136" s="219" t="s">
        <v>2320</v>
      </c>
      <c r="G136" s="220" t="s">
        <v>318</v>
      </c>
      <c r="H136" s="221">
        <v>0.012999999999999999</v>
      </c>
      <c r="I136" s="222"/>
      <c r="J136" s="223">
        <f>ROUND(I136*H136,2)</f>
        <v>0</v>
      </c>
      <c r="K136" s="219" t="s">
        <v>1981</v>
      </c>
      <c r="L136" s="46"/>
      <c r="M136" s="224" t="s">
        <v>19</v>
      </c>
      <c r="N136" s="225" t="s">
        <v>46</v>
      </c>
      <c r="O136" s="86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8" t="s">
        <v>367</v>
      </c>
      <c r="AT136" s="228" t="s">
        <v>264</v>
      </c>
      <c r="AU136" s="228" t="s">
        <v>84</v>
      </c>
      <c r="AY136" s="19" t="s">
        <v>262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9" t="s">
        <v>82</v>
      </c>
      <c r="BK136" s="229">
        <f>ROUND(I136*H136,2)</f>
        <v>0</v>
      </c>
      <c r="BL136" s="19" t="s">
        <v>367</v>
      </c>
      <c r="BM136" s="228" t="s">
        <v>2321</v>
      </c>
    </row>
    <row r="137" s="12" customFormat="1" ht="22.8" customHeight="1">
      <c r="A137" s="12"/>
      <c r="B137" s="201"/>
      <c r="C137" s="202"/>
      <c r="D137" s="203" t="s">
        <v>74</v>
      </c>
      <c r="E137" s="215" t="s">
        <v>2322</v>
      </c>
      <c r="F137" s="215" t="s">
        <v>2323</v>
      </c>
      <c r="G137" s="202"/>
      <c r="H137" s="202"/>
      <c r="I137" s="205"/>
      <c r="J137" s="216">
        <f>BK137</f>
        <v>0</v>
      </c>
      <c r="K137" s="202"/>
      <c r="L137" s="207"/>
      <c r="M137" s="208"/>
      <c r="N137" s="209"/>
      <c r="O137" s="209"/>
      <c r="P137" s="210">
        <f>SUM(P138:P151)</f>
        <v>0</v>
      </c>
      <c r="Q137" s="209"/>
      <c r="R137" s="210">
        <f>SUM(R138:R151)</f>
        <v>0.49741000000000002</v>
      </c>
      <c r="S137" s="209"/>
      <c r="T137" s="211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2" t="s">
        <v>84</v>
      </c>
      <c r="AT137" s="213" t="s">
        <v>74</v>
      </c>
      <c r="AU137" s="213" t="s">
        <v>82</v>
      </c>
      <c r="AY137" s="212" t="s">
        <v>262</v>
      </c>
      <c r="BK137" s="214">
        <f>SUM(BK138:BK151)</f>
        <v>0</v>
      </c>
    </row>
    <row r="138" s="2" customFormat="1" ht="16.5" customHeight="1">
      <c r="A138" s="40"/>
      <c r="B138" s="41"/>
      <c r="C138" s="217" t="s">
        <v>354</v>
      </c>
      <c r="D138" s="217" t="s">
        <v>264</v>
      </c>
      <c r="E138" s="218" t="s">
        <v>2324</v>
      </c>
      <c r="F138" s="219" t="s">
        <v>2325</v>
      </c>
      <c r="G138" s="220" t="s">
        <v>370</v>
      </c>
      <c r="H138" s="221">
        <v>15</v>
      </c>
      <c r="I138" s="222"/>
      <c r="J138" s="223">
        <f>ROUND(I138*H138,2)</f>
        <v>0</v>
      </c>
      <c r="K138" s="219" t="s">
        <v>1981</v>
      </c>
      <c r="L138" s="46"/>
      <c r="M138" s="224" t="s">
        <v>19</v>
      </c>
      <c r="N138" s="225" t="s">
        <v>46</v>
      </c>
      <c r="O138" s="86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8" t="s">
        <v>367</v>
      </c>
      <c r="AT138" s="228" t="s">
        <v>264</v>
      </c>
      <c r="AU138" s="228" t="s">
        <v>84</v>
      </c>
      <c r="AY138" s="19" t="s">
        <v>262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9" t="s">
        <v>82</v>
      </c>
      <c r="BK138" s="229">
        <f>ROUND(I138*H138,2)</f>
        <v>0</v>
      </c>
      <c r="BL138" s="19" t="s">
        <v>367</v>
      </c>
      <c r="BM138" s="228" t="s">
        <v>2326</v>
      </c>
    </row>
    <row r="139" s="2" customFormat="1" ht="16.5" customHeight="1">
      <c r="A139" s="40"/>
      <c r="B139" s="41"/>
      <c r="C139" s="217" t="s">
        <v>82</v>
      </c>
      <c r="D139" s="217" t="s">
        <v>264</v>
      </c>
      <c r="E139" s="218" t="s">
        <v>2327</v>
      </c>
      <c r="F139" s="219" t="s">
        <v>2328</v>
      </c>
      <c r="G139" s="220" t="s">
        <v>370</v>
      </c>
      <c r="H139" s="221">
        <v>2</v>
      </c>
      <c r="I139" s="222"/>
      <c r="J139" s="223">
        <f>ROUND(I139*H139,2)</f>
        <v>0</v>
      </c>
      <c r="K139" s="219" t="s">
        <v>19</v>
      </c>
      <c r="L139" s="46"/>
      <c r="M139" s="224" t="s">
        <v>19</v>
      </c>
      <c r="N139" s="225" t="s">
        <v>46</v>
      </c>
      <c r="O139" s="86"/>
      <c r="P139" s="226">
        <f>O139*H139</f>
        <v>0</v>
      </c>
      <c r="Q139" s="226">
        <v>0.0091000000000000004</v>
      </c>
      <c r="R139" s="226">
        <f>Q139*H139</f>
        <v>0.018200000000000001</v>
      </c>
      <c r="S139" s="226">
        <v>0</v>
      </c>
      <c r="T139" s="227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8" t="s">
        <v>367</v>
      </c>
      <c r="AT139" s="228" t="s">
        <v>264</v>
      </c>
      <c r="AU139" s="228" t="s">
        <v>84</v>
      </c>
      <c r="AY139" s="19" t="s">
        <v>262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9" t="s">
        <v>82</v>
      </c>
      <c r="BK139" s="229">
        <f>ROUND(I139*H139,2)</f>
        <v>0</v>
      </c>
      <c r="BL139" s="19" t="s">
        <v>367</v>
      </c>
      <c r="BM139" s="228" t="s">
        <v>2329</v>
      </c>
    </row>
    <row r="140" s="2" customFormat="1" ht="21.75" customHeight="1">
      <c r="A140" s="40"/>
      <c r="B140" s="41"/>
      <c r="C140" s="217" t="s">
        <v>84</v>
      </c>
      <c r="D140" s="217" t="s">
        <v>264</v>
      </c>
      <c r="E140" s="218" t="s">
        <v>2330</v>
      </c>
      <c r="F140" s="219" t="s">
        <v>2331</v>
      </c>
      <c r="G140" s="220" t="s">
        <v>370</v>
      </c>
      <c r="H140" s="221">
        <v>1</v>
      </c>
      <c r="I140" s="222"/>
      <c r="J140" s="223">
        <f>ROUND(I140*H140,2)</f>
        <v>0</v>
      </c>
      <c r="K140" s="219" t="s">
        <v>1981</v>
      </c>
      <c r="L140" s="46"/>
      <c r="M140" s="224" t="s">
        <v>19</v>
      </c>
      <c r="N140" s="225" t="s">
        <v>46</v>
      </c>
      <c r="O140" s="86"/>
      <c r="P140" s="226">
        <f>O140*H140</f>
        <v>0</v>
      </c>
      <c r="Q140" s="226">
        <v>0.016549999999999999</v>
      </c>
      <c r="R140" s="226">
        <f>Q140*H140</f>
        <v>0.016549999999999999</v>
      </c>
      <c r="S140" s="226">
        <v>0</v>
      </c>
      <c r="T140" s="22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8" t="s">
        <v>367</v>
      </c>
      <c r="AT140" s="228" t="s">
        <v>264</v>
      </c>
      <c r="AU140" s="228" t="s">
        <v>84</v>
      </c>
      <c r="AY140" s="19" t="s">
        <v>262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9" t="s">
        <v>82</v>
      </c>
      <c r="BK140" s="229">
        <f>ROUND(I140*H140,2)</f>
        <v>0</v>
      </c>
      <c r="BL140" s="19" t="s">
        <v>367</v>
      </c>
      <c r="BM140" s="228" t="s">
        <v>2332</v>
      </c>
    </row>
    <row r="141" s="2" customFormat="1" ht="21.75" customHeight="1">
      <c r="A141" s="40"/>
      <c r="B141" s="41"/>
      <c r="C141" s="217" t="s">
        <v>95</v>
      </c>
      <c r="D141" s="217" t="s">
        <v>264</v>
      </c>
      <c r="E141" s="218" t="s">
        <v>2333</v>
      </c>
      <c r="F141" s="219" t="s">
        <v>2334</v>
      </c>
      <c r="G141" s="220" t="s">
        <v>370</v>
      </c>
      <c r="H141" s="221">
        <v>1</v>
      </c>
      <c r="I141" s="222"/>
      <c r="J141" s="223">
        <f>ROUND(I141*H141,2)</f>
        <v>0</v>
      </c>
      <c r="K141" s="219" t="s">
        <v>1981</v>
      </c>
      <c r="L141" s="46"/>
      <c r="M141" s="224" t="s">
        <v>19</v>
      </c>
      <c r="N141" s="225" t="s">
        <v>46</v>
      </c>
      <c r="O141" s="86"/>
      <c r="P141" s="226">
        <f>O141*H141</f>
        <v>0</v>
      </c>
      <c r="Q141" s="226">
        <v>0.020650000000000002</v>
      </c>
      <c r="R141" s="226">
        <f>Q141*H141</f>
        <v>0.020650000000000002</v>
      </c>
      <c r="S141" s="226">
        <v>0</v>
      </c>
      <c r="T141" s="22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8" t="s">
        <v>367</v>
      </c>
      <c r="AT141" s="228" t="s">
        <v>264</v>
      </c>
      <c r="AU141" s="228" t="s">
        <v>84</v>
      </c>
      <c r="AY141" s="19" t="s">
        <v>262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9" t="s">
        <v>82</v>
      </c>
      <c r="BK141" s="229">
        <f>ROUND(I141*H141,2)</f>
        <v>0</v>
      </c>
      <c r="BL141" s="19" t="s">
        <v>367</v>
      </c>
      <c r="BM141" s="228" t="s">
        <v>2335</v>
      </c>
    </row>
    <row r="142" s="2" customFormat="1" ht="21.75" customHeight="1">
      <c r="A142" s="40"/>
      <c r="B142" s="41"/>
      <c r="C142" s="217" t="s">
        <v>268</v>
      </c>
      <c r="D142" s="217" t="s">
        <v>264</v>
      </c>
      <c r="E142" s="218" t="s">
        <v>2336</v>
      </c>
      <c r="F142" s="219" t="s">
        <v>2337</v>
      </c>
      <c r="G142" s="220" t="s">
        <v>370</v>
      </c>
      <c r="H142" s="221">
        <v>1</v>
      </c>
      <c r="I142" s="222"/>
      <c r="J142" s="223">
        <f>ROUND(I142*H142,2)</f>
        <v>0</v>
      </c>
      <c r="K142" s="219" t="s">
        <v>1981</v>
      </c>
      <c r="L142" s="46"/>
      <c r="M142" s="224" t="s">
        <v>19</v>
      </c>
      <c r="N142" s="225" t="s">
        <v>46</v>
      </c>
      <c r="O142" s="86"/>
      <c r="P142" s="226">
        <f>O142*H142</f>
        <v>0</v>
      </c>
      <c r="Q142" s="226">
        <v>0.013400000000000001</v>
      </c>
      <c r="R142" s="226">
        <f>Q142*H142</f>
        <v>0.013400000000000001</v>
      </c>
      <c r="S142" s="226">
        <v>0</v>
      </c>
      <c r="T142" s="227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8" t="s">
        <v>367</v>
      </c>
      <c r="AT142" s="228" t="s">
        <v>264</v>
      </c>
      <c r="AU142" s="228" t="s">
        <v>84</v>
      </c>
      <c r="AY142" s="19" t="s">
        <v>262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9" t="s">
        <v>82</v>
      </c>
      <c r="BK142" s="229">
        <f>ROUND(I142*H142,2)</f>
        <v>0</v>
      </c>
      <c r="BL142" s="19" t="s">
        <v>367</v>
      </c>
      <c r="BM142" s="228" t="s">
        <v>2338</v>
      </c>
    </row>
    <row r="143" s="2" customFormat="1" ht="21.75" customHeight="1">
      <c r="A143" s="40"/>
      <c r="B143" s="41"/>
      <c r="C143" s="217" t="s">
        <v>295</v>
      </c>
      <c r="D143" s="217" t="s">
        <v>264</v>
      </c>
      <c r="E143" s="218" t="s">
        <v>2339</v>
      </c>
      <c r="F143" s="219" t="s">
        <v>2340</v>
      </c>
      <c r="G143" s="220" t="s">
        <v>370</v>
      </c>
      <c r="H143" s="221">
        <v>1</v>
      </c>
      <c r="I143" s="222"/>
      <c r="J143" s="223">
        <f>ROUND(I143*H143,2)</f>
        <v>0</v>
      </c>
      <c r="K143" s="219" t="s">
        <v>1981</v>
      </c>
      <c r="L143" s="46"/>
      <c r="M143" s="224" t="s">
        <v>19</v>
      </c>
      <c r="N143" s="225" t="s">
        <v>46</v>
      </c>
      <c r="O143" s="86"/>
      <c r="P143" s="226">
        <f>O143*H143</f>
        <v>0</v>
      </c>
      <c r="Q143" s="226">
        <v>0.022290000000000001</v>
      </c>
      <c r="R143" s="226">
        <f>Q143*H143</f>
        <v>0.022290000000000001</v>
      </c>
      <c r="S143" s="226">
        <v>0</v>
      </c>
      <c r="T143" s="227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8" t="s">
        <v>367</v>
      </c>
      <c r="AT143" s="228" t="s">
        <v>264</v>
      </c>
      <c r="AU143" s="228" t="s">
        <v>84</v>
      </c>
      <c r="AY143" s="19" t="s">
        <v>262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9" t="s">
        <v>82</v>
      </c>
      <c r="BK143" s="229">
        <f>ROUND(I143*H143,2)</f>
        <v>0</v>
      </c>
      <c r="BL143" s="19" t="s">
        <v>367</v>
      </c>
      <c r="BM143" s="228" t="s">
        <v>2341</v>
      </c>
    </row>
    <row r="144" s="2" customFormat="1" ht="21.75" customHeight="1">
      <c r="A144" s="40"/>
      <c r="B144" s="41"/>
      <c r="C144" s="217" t="s">
        <v>301</v>
      </c>
      <c r="D144" s="217" t="s">
        <v>264</v>
      </c>
      <c r="E144" s="218" t="s">
        <v>2342</v>
      </c>
      <c r="F144" s="219" t="s">
        <v>2343</v>
      </c>
      <c r="G144" s="220" t="s">
        <v>370</v>
      </c>
      <c r="H144" s="221">
        <v>1</v>
      </c>
      <c r="I144" s="222"/>
      <c r="J144" s="223">
        <f>ROUND(I144*H144,2)</f>
        <v>0</v>
      </c>
      <c r="K144" s="219" t="s">
        <v>1981</v>
      </c>
      <c r="L144" s="46"/>
      <c r="M144" s="224" t="s">
        <v>19</v>
      </c>
      <c r="N144" s="225" t="s">
        <v>46</v>
      </c>
      <c r="O144" s="86"/>
      <c r="P144" s="226">
        <f>O144*H144</f>
        <v>0</v>
      </c>
      <c r="Q144" s="226">
        <v>0.0309</v>
      </c>
      <c r="R144" s="226">
        <f>Q144*H144</f>
        <v>0.0309</v>
      </c>
      <c r="S144" s="226">
        <v>0</v>
      </c>
      <c r="T144" s="227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8" t="s">
        <v>367</v>
      </c>
      <c r="AT144" s="228" t="s">
        <v>264</v>
      </c>
      <c r="AU144" s="228" t="s">
        <v>84</v>
      </c>
      <c r="AY144" s="19" t="s">
        <v>262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9" t="s">
        <v>82</v>
      </c>
      <c r="BK144" s="229">
        <f>ROUND(I144*H144,2)</f>
        <v>0</v>
      </c>
      <c r="BL144" s="19" t="s">
        <v>367</v>
      </c>
      <c r="BM144" s="228" t="s">
        <v>2344</v>
      </c>
    </row>
    <row r="145" s="2" customFormat="1" ht="21.75" customHeight="1">
      <c r="A145" s="40"/>
      <c r="B145" s="41"/>
      <c r="C145" s="217" t="s">
        <v>306</v>
      </c>
      <c r="D145" s="217" t="s">
        <v>264</v>
      </c>
      <c r="E145" s="218" t="s">
        <v>2345</v>
      </c>
      <c r="F145" s="219" t="s">
        <v>2346</v>
      </c>
      <c r="G145" s="220" t="s">
        <v>370</v>
      </c>
      <c r="H145" s="221">
        <v>2</v>
      </c>
      <c r="I145" s="222"/>
      <c r="J145" s="223">
        <f>ROUND(I145*H145,2)</f>
        <v>0</v>
      </c>
      <c r="K145" s="219" t="s">
        <v>1981</v>
      </c>
      <c r="L145" s="46"/>
      <c r="M145" s="224" t="s">
        <v>19</v>
      </c>
      <c r="N145" s="225" t="s">
        <v>46</v>
      </c>
      <c r="O145" s="86"/>
      <c r="P145" s="226">
        <f>O145*H145</f>
        <v>0</v>
      </c>
      <c r="Q145" s="226">
        <v>0.0332</v>
      </c>
      <c r="R145" s="226">
        <f>Q145*H145</f>
        <v>0.066400000000000001</v>
      </c>
      <c r="S145" s="226">
        <v>0</v>
      </c>
      <c r="T145" s="22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8" t="s">
        <v>367</v>
      </c>
      <c r="AT145" s="228" t="s">
        <v>264</v>
      </c>
      <c r="AU145" s="228" t="s">
        <v>84</v>
      </c>
      <c r="AY145" s="19" t="s">
        <v>262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9" t="s">
        <v>82</v>
      </c>
      <c r="BK145" s="229">
        <f>ROUND(I145*H145,2)</f>
        <v>0</v>
      </c>
      <c r="BL145" s="19" t="s">
        <v>367</v>
      </c>
      <c r="BM145" s="228" t="s">
        <v>2347</v>
      </c>
    </row>
    <row r="146" s="2" customFormat="1" ht="21.75" customHeight="1">
      <c r="A146" s="40"/>
      <c r="B146" s="41"/>
      <c r="C146" s="217" t="s">
        <v>134</v>
      </c>
      <c r="D146" s="217" t="s">
        <v>264</v>
      </c>
      <c r="E146" s="218" t="s">
        <v>2348</v>
      </c>
      <c r="F146" s="219" t="s">
        <v>2349</v>
      </c>
      <c r="G146" s="220" t="s">
        <v>370</v>
      </c>
      <c r="H146" s="221">
        <v>1</v>
      </c>
      <c r="I146" s="222"/>
      <c r="J146" s="223">
        <f>ROUND(I146*H146,2)</f>
        <v>0</v>
      </c>
      <c r="K146" s="219" t="s">
        <v>1981</v>
      </c>
      <c r="L146" s="46"/>
      <c r="M146" s="224" t="s">
        <v>19</v>
      </c>
      <c r="N146" s="225" t="s">
        <v>46</v>
      </c>
      <c r="O146" s="86"/>
      <c r="P146" s="226">
        <f>O146*H146</f>
        <v>0</v>
      </c>
      <c r="Q146" s="226">
        <v>0.031539999999999999</v>
      </c>
      <c r="R146" s="226">
        <f>Q146*H146</f>
        <v>0.031539999999999999</v>
      </c>
      <c r="S146" s="226">
        <v>0</v>
      </c>
      <c r="T146" s="227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8" t="s">
        <v>367</v>
      </c>
      <c r="AT146" s="228" t="s">
        <v>264</v>
      </c>
      <c r="AU146" s="228" t="s">
        <v>84</v>
      </c>
      <c r="AY146" s="19" t="s">
        <v>262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9" t="s">
        <v>82</v>
      </c>
      <c r="BK146" s="229">
        <f>ROUND(I146*H146,2)</f>
        <v>0</v>
      </c>
      <c r="BL146" s="19" t="s">
        <v>367</v>
      </c>
      <c r="BM146" s="228" t="s">
        <v>2350</v>
      </c>
    </row>
    <row r="147" s="2" customFormat="1" ht="21.75" customHeight="1">
      <c r="A147" s="40"/>
      <c r="B147" s="41"/>
      <c r="C147" s="217" t="s">
        <v>322</v>
      </c>
      <c r="D147" s="217" t="s">
        <v>264</v>
      </c>
      <c r="E147" s="218" t="s">
        <v>2351</v>
      </c>
      <c r="F147" s="219" t="s">
        <v>2352</v>
      </c>
      <c r="G147" s="220" t="s">
        <v>370</v>
      </c>
      <c r="H147" s="221">
        <v>3</v>
      </c>
      <c r="I147" s="222"/>
      <c r="J147" s="223">
        <f>ROUND(I147*H147,2)</f>
        <v>0</v>
      </c>
      <c r="K147" s="219" t="s">
        <v>1981</v>
      </c>
      <c r="L147" s="46"/>
      <c r="M147" s="224" t="s">
        <v>19</v>
      </c>
      <c r="N147" s="225" t="s">
        <v>46</v>
      </c>
      <c r="O147" s="86"/>
      <c r="P147" s="226">
        <f>O147*H147</f>
        <v>0</v>
      </c>
      <c r="Q147" s="226">
        <v>0.054359999999999999</v>
      </c>
      <c r="R147" s="226">
        <f>Q147*H147</f>
        <v>0.16308</v>
      </c>
      <c r="S147" s="226">
        <v>0</v>
      </c>
      <c r="T147" s="227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8" t="s">
        <v>367</v>
      </c>
      <c r="AT147" s="228" t="s">
        <v>264</v>
      </c>
      <c r="AU147" s="228" t="s">
        <v>84</v>
      </c>
      <c r="AY147" s="19" t="s">
        <v>262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9" t="s">
        <v>82</v>
      </c>
      <c r="BK147" s="229">
        <f>ROUND(I147*H147,2)</f>
        <v>0</v>
      </c>
      <c r="BL147" s="19" t="s">
        <v>367</v>
      </c>
      <c r="BM147" s="228" t="s">
        <v>2353</v>
      </c>
    </row>
    <row r="148" s="2" customFormat="1" ht="21.75" customHeight="1">
      <c r="A148" s="40"/>
      <c r="B148" s="41"/>
      <c r="C148" s="217" t="s">
        <v>328</v>
      </c>
      <c r="D148" s="217" t="s">
        <v>264</v>
      </c>
      <c r="E148" s="218" t="s">
        <v>2354</v>
      </c>
      <c r="F148" s="219" t="s">
        <v>2355</v>
      </c>
      <c r="G148" s="220" t="s">
        <v>370</v>
      </c>
      <c r="H148" s="221">
        <v>1</v>
      </c>
      <c r="I148" s="222"/>
      <c r="J148" s="223">
        <f>ROUND(I148*H148,2)</f>
        <v>0</v>
      </c>
      <c r="K148" s="219" t="s">
        <v>1981</v>
      </c>
      <c r="L148" s="46"/>
      <c r="M148" s="224" t="s">
        <v>19</v>
      </c>
      <c r="N148" s="225" t="s">
        <v>46</v>
      </c>
      <c r="O148" s="86"/>
      <c r="P148" s="226">
        <f>O148*H148</f>
        <v>0</v>
      </c>
      <c r="Q148" s="226">
        <v>0.06198</v>
      </c>
      <c r="R148" s="226">
        <f>Q148*H148</f>
        <v>0.06198</v>
      </c>
      <c r="S148" s="226">
        <v>0</v>
      </c>
      <c r="T148" s="227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8" t="s">
        <v>367</v>
      </c>
      <c r="AT148" s="228" t="s">
        <v>264</v>
      </c>
      <c r="AU148" s="228" t="s">
        <v>84</v>
      </c>
      <c r="AY148" s="19" t="s">
        <v>262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9" t="s">
        <v>82</v>
      </c>
      <c r="BK148" s="229">
        <f>ROUND(I148*H148,2)</f>
        <v>0</v>
      </c>
      <c r="BL148" s="19" t="s">
        <v>367</v>
      </c>
      <c r="BM148" s="228" t="s">
        <v>2356</v>
      </c>
    </row>
    <row r="149" s="2" customFormat="1" ht="21.75" customHeight="1">
      <c r="A149" s="40"/>
      <c r="B149" s="41"/>
      <c r="C149" s="217" t="s">
        <v>337</v>
      </c>
      <c r="D149" s="217" t="s">
        <v>264</v>
      </c>
      <c r="E149" s="218" t="s">
        <v>2357</v>
      </c>
      <c r="F149" s="219" t="s">
        <v>2358</v>
      </c>
      <c r="G149" s="220" t="s">
        <v>370</v>
      </c>
      <c r="H149" s="221">
        <v>1</v>
      </c>
      <c r="I149" s="222"/>
      <c r="J149" s="223">
        <f>ROUND(I149*H149,2)</f>
        <v>0</v>
      </c>
      <c r="K149" s="219" t="s">
        <v>1981</v>
      </c>
      <c r="L149" s="46"/>
      <c r="M149" s="224" t="s">
        <v>19</v>
      </c>
      <c r="N149" s="225" t="s">
        <v>46</v>
      </c>
      <c r="O149" s="86"/>
      <c r="P149" s="226">
        <f>O149*H149</f>
        <v>0</v>
      </c>
      <c r="Q149" s="226">
        <v>0.052420000000000001</v>
      </c>
      <c r="R149" s="226">
        <f>Q149*H149</f>
        <v>0.052420000000000001</v>
      </c>
      <c r="S149" s="226">
        <v>0</v>
      </c>
      <c r="T149" s="227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8" t="s">
        <v>367</v>
      </c>
      <c r="AT149" s="228" t="s">
        <v>264</v>
      </c>
      <c r="AU149" s="228" t="s">
        <v>84</v>
      </c>
      <c r="AY149" s="19" t="s">
        <v>262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9" t="s">
        <v>82</v>
      </c>
      <c r="BK149" s="229">
        <f>ROUND(I149*H149,2)</f>
        <v>0</v>
      </c>
      <c r="BL149" s="19" t="s">
        <v>367</v>
      </c>
      <c r="BM149" s="228" t="s">
        <v>2359</v>
      </c>
    </row>
    <row r="150" s="2" customFormat="1" ht="16.5" customHeight="1">
      <c r="A150" s="40"/>
      <c r="B150" s="41"/>
      <c r="C150" s="217" t="s">
        <v>484</v>
      </c>
      <c r="D150" s="217" t="s">
        <v>264</v>
      </c>
      <c r="E150" s="218" t="s">
        <v>2360</v>
      </c>
      <c r="F150" s="219" t="s">
        <v>2361</v>
      </c>
      <c r="G150" s="220" t="s">
        <v>318</v>
      </c>
      <c r="H150" s="221">
        <v>0.497</v>
      </c>
      <c r="I150" s="222"/>
      <c r="J150" s="223">
        <f>ROUND(I150*H150,2)</f>
        <v>0</v>
      </c>
      <c r="K150" s="219" t="s">
        <v>1981</v>
      </c>
      <c r="L150" s="46"/>
      <c r="M150" s="224" t="s">
        <v>19</v>
      </c>
      <c r="N150" s="225" t="s">
        <v>46</v>
      </c>
      <c r="O150" s="86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8" t="s">
        <v>367</v>
      </c>
      <c r="AT150" s="228" t="s">
        <v>264</v>
      </c>
      <c r="AU150" s="228" t="s">
        <v>84</v>
      </c>
      <c r="AY150" s="19" t="s">
        <v>262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9" t="s">
        <v>82</v>
      </c>
      <c r="BK150" s="229">
        <f>ROUND(I150*H150,2)</f>
        <v>0</v>
      </c>
      <c r="BL150" s="19" t="s">
        <v>367</v>
      </c>
      <c r="BM150" s="228" t="s">
        <v>2362</v>
      </c>
    </row>
    <row r="151" s="2" customFormat="1" ht="16.5" customHeight="1">
      <c r="A151" s="40"/>
      <c r="B151" s="41"/>
      <c r="C151" s="217" t="s">
        <v>489</v>
      </c>
      <c r="D151" s="217" t="s">
        <v>264</v>
      </c>
      <c r="E151" s="218" t="s">
        <v>2363</v>
      </c>
      <c r="F151" s="219" t="s">
        <v>2364</v>
      </c>
      <c r="G151" s="220" t="s">
        <v>318</v>
      </c>
      <c r="H151" s="221">
        <v>0.497</v>
      </c>
      <c r="I151" s="222"/>
      <c r="J151" s="223">
        <f>ROUND(I151*H151,2)</f>
        <v>0</v>
      </c>
      <c r="K151" s="219" t="s">
        <v>1981</v>
      </c>
      <c r="L151" s="46"/>
      <c r="M151" s="224" t="s">
        <v>19</v>
      </c>
      <c r="N151" s="225" t="s">
        <v>46</v>
      </c>
      <c r="O151" s="86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8" t="s">
        <v>367</v>
      </c>
      <c r="AT151" s="228" t="s">
        <v>264</v>
      </c>
      <c r="AU151" s="228" t="s">
        <v>84</v>
      </c>
      <c r="AY151" s="19" t="s">
        <v>262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9" t="s">
        <v>82</v>
      </c>
      <c r="BK151" s="229">
        <f>ROUND(I151*H151,2)</f>
        <v>0</v>
      </c>
      <c r="BL151" s="19" t="s">
        <v>367</v>
      </c>
      <c r="BM151" s="228" t="s">
        <v>2365</v>
      </c>
    </row>
    <row r="152" s="12" customFormat="1" ht="25.92" customHeight="1">
      <c r="A152" s="12"/>
      <c r="B152" s="201"/>
      <c r="C152" s="202"/>
      <c r="D152" s="203" t="s">
        <v>74</v>
      </c>
      <c r="E152" s="204" t="s">
        <v>2223</v>
      </c>
      <c r="F152" s="204" t="s">
        <v>2224</v>
      </c>
      <c r="G152" s="202"/>
      <c r="H152" s="202"/>
      <c r="I152" s="205"/>
      <c r="J152" s="206">
        <f>BK152</f>
        <v>0</v>
      </c>
      <c r="K152" s="202"/>
      <c r="L152" s="207"/>
      <c r="M152" s="208"/>
      <c r="N152" s="209"/>
      <c r="O152" s="209"/>
      <c r="P152" s="210">
        <f>SUM(P153:P160)</f>
        <v>0</v>
      </c>
      <c r="Q152" s="209"/>
      <c r="R152" s="210">
        <f>SUM(R153:R160)</f>
        <v>0</v>
      </c>
      <c r="S152" s="209"/>
      <c r="T152" s="211">
        <f>SUM(T153:T160)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2" t="s">
        <v>268</v>
      </c>
      <c r="AT152" s="213" t="s">
        <v>74</v>
      </c>
      <c r="AU152" s="213" t="s">
        <v>75</v>
      </c>
      <c r="AY152" s="212" t="s">
        <v>262</v>
      </c>
      <c r="BK152" s="214">
        <f>SUM(BK153:BK160)</f>
        <v>0</v>
      </c>
    </row>
    <row r="153" s="2" customFormat="1" ht="16.5" customHeight="1">
      <c r="A153" s="40"/>
      <c r="B153" s="41"/>
      <c r="C153" s="217" t="s">
        <v>494</v>
      </c>
      <c r="D153" s="217" t="s">
        <v>264</v>
      </c>
      <c r="E153" s="218" t="s">
        <v>2225</v>
      </c>
      <c r="F153" s="219" t="s">
        <v>2366</v>
      </c>
      <c r="G153" s="220" t="s">
        <v>2227</v>
      </c>
      <c r="H153" s="221">
        <v>1</v>
      </c>
      <c r="I153" s="222"/>
      <c r="J153" s="223">
        <f>ROUND(I153*H153,2)</f>
        <v>0</v>
      </c>
      <c r="K153" s="219" t="s">
        <v>19</v>
      </c>
      <c r="L153" s="46"/>
      <c r="M153" s="224" t="s">
        <v>19</v>
      </c>
      <c r="N153" s="225" t="s">
        <v>46</v>
      </c>
      <c r="O153" s="86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8" t="s">
        <v>2228</v>
      </c>
      <c r="AT153" s="228" t="s">
        <v>264</v>
      </c>
      <c r="AU153" s="228" t="s">
        <v>82</v>
      </c>
      <c r="AY153" s="19" t="s">
        <v>262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9" t="s">
        <v>82</v>
      </c>
      <c r="BK153" s="229">
        <f>ROUND(I153*H153,2)</f>
        <v>0</v>
      </c>
      <c r="BL153" s="19" t="s">
        <v>2228</v>
      </c>
      <c r="BM153" s="228" t="s">
        <v>2367</v>
      </c>
    </row>
    <row r="154" s="13" customFormat="1">
      <c r="A154" s="13"/>
      <c r="B154" s="235"/>
      <c r="C154" s="236"/>
      <c r="D154" s="237" t="s">
        <v>272</v>
      </c>
      <c r="E154" s="238" t="s">
        <v>19</v>
      </c>
      <c r="F154" s="239" t="s">
        <v>2368</v>
      </c>
      <c r="G154" s="236"/>
      <c r="H154" s="238" t="s">
        <v>19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272</v>
      </c>
      <c r="AU154" s="245" t="s">
        <v>82</v>
      </c>
      <c r="AV154" s="13" t="s">
        <v>82</v>
      </c>
      <c r="AW154" s="13" t="s">
        <v>34</v>
      </c>
      <c r="AX154" s="13" t="s">
        <v>75</v>
      </c>
      <c r="AY154" s="245" t="s">
        <v>262</v>
      </c>
    </row>
    <row r="155" s="13" customFormat="1">
      <c r="A155" s="13"/>
      <c r="B155" s="235"/>
      <c r="C155" s="236"/>
      <c r="D155" s="237" t="s">
        <v>272</v>
      </c>
      <c r="E155" s="238" t="s">
        <v>19</v>
      </c>
      <c r="F155" s="239" t="s">
        <v>2369</v>
      </c>
      <c r="G155" s="236"/>
      <c r="H155" s="238" t="s">
        <v>19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272</v>
      </c>
      <c r="AU155" s="245" t="s">
        <v>82</v>
      </c>
      <c r="AV155" s="13" t="s">
        <v>82</v>
      </c>
      <c r="AW155" s="13" t="s">
        <v>34</v>
      </c>
      <c r="AX155" s="13" t="s">
        <v>75</v>
      </c>
      <c r="AY155" s="245" t="s">
        <v>262</v>
      </c>
    </row>
    <row r="156" s="13" customFormat="1">
      <c r="A156" s="13"/>
      <c r="B156" s="235"/>
      <c r="C156" s="236"/>
      <c r="D156" s="237" t="s">
        <v>272</v>
      </c>
      <c r="E156" s="238" t="s">
        <v>19</v>
      </c>
      <c r="F156" s="239" t="s">
        <v>2370</v>
      </c>
      <c r="G156" s="236"/>
      <c r="H156" s="238" t="s">
        <v>19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272</v>
      </c>
      <c r="AU156" s="245" t="s">
        <v>82</v>
      </c>
      <c r="AV156" s="13" t="s">
        <v>82</v>
      </c>
      <c r="AW156" s="13" t="s">
        <v>34</v>
      </c>
      <c r="AX156" s="13" t="s">
        <v>75</v>
      </c>
      <c r="AY156" s="245" t="s">
        <v>262</v>
      </c>
    </row>
    <row r="157" s="14" customFormat="1">
      <c r="A157" s="14"/>
      <c r="B157" s="246"/>
      <c r="C157" s="247"/>
      <c r="D157" s="237" t="s">
        <v>272</v>
      </c>
      <c r="E157" s="248" t="s">
        <v>19</v>
      </c>
      <c r="F157" s="249" t="s">
        <v>82</v>
      </c>
      <c r="G157" s="247"/>
      <c r="H157" s="250">
        <v>1</v>
      </c>
      <c r="I157" s="251"/>
      <c r="J157" s="247"/>
      <c r="K157" s="247"/>
      <c r="L157" s="252"/>
      <c r="M157" s="253"/>
      <c r="N157" s="254"/>
      <c r="O157" s="254"/>
      <c r="P157" s="254"/>
      <c r="Q157" s="254"/>
      <c r="R157" s="254"/>
      <c r="S157" s="254"/>
      <c r="T157" s="25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6" t="s">
        <v>272</v>
      </c>
      <c r="AU157" s="256" t="s">
        <v>82</v>
      </c>
      <c r="AV157" s="14" t="s">
        <v>84</v>
      </c>
      <c r="AW157" s="14" t="s">
        <v>34</v>
      </c>
      <c r="AX157" s="14" t="s">
        <v>82</v>
      </c>
      <c r="AY157" s="256" t="s">
        <v>262</v>
      </c>
    </row>
    <row r="158" s="2" customFormat="1" ht="16.5" customHeight="1">
      <c r="A158" s="40"/>
      <c r="B158" s="41"/>
      <c r="C158" s="217" t="s">
        <v>499</v>
      </c>
      <c r="D158" s="217" t="s">
        <v>264</v>
      </c>
      <c r="E158" s="218" t="s">
        <v>2230</v>
      </c>
      <c r="F158" s="219" t="s">
        <v>2231</v>
      </c>
      <c r="G158" s="220" t="s">
        <v>2227</v>
      </c>
      <c r="H158" s="221">
        <v>1</v>
      </c>
      <c r="I158" s="222"/>
      <c r="J158" s="223">
        <f>ROUND(I158*H158,2)</f>
        <v>0</v>
      </c>
      <c r="K158" s="219" t="s">
        <v>19</v>
      </c>
      <c r="L158" s="46"/>
      <c r="M158" s="224" t="s">
        <v>19</v>
      </c>
      <c r="N158" s="225" t="s">
        <v>46</v>
      </c>
      <c r="O158" s="86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8" t="s">
        <v>2228</v>
      </c>
      <c r="AT158" s="228" t="s">
        <v>264</v>
      </c>
      <c r="AU158" s="228" t="s">
        <v>82</v>
      </c>
      <c r="AY158" s="19" t="s">
        <v>262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9" t="s">
        <v>82</v>
      </c>
      <c r="BK158" s="229">
        <f>ROUND(I158*H158,2)</f>
        <v>0</v>
      </c>
      <c r="BL158" s="19" t="s">
        <v>2228</v>
      </c>
      <c r="BM158" s="228" t="s">
        <v>2371</v>
      </c>
    </row>
    <row r="159" s="2" customFormat="1" ht="16.5" customHeight="1">
      <c r="A159" s="40"/>
      <c r="B159" s="41"/>
      <c r="C159" s="217" t="s">
        <v>515</v>
      </c>
      <c r="D159" s="217" t="s">
        <v>264</v>
      </c>
      <c r="E159" s="218" t="s">
        <v>2233</v>
      </c>
      <c r="F159" s="219" t="s">
        <v>2234</v>
      </c>
      <c r="G159" s="220" t="s">
        <v>2227</v>
      </c>
      <c r="H159" s="221">
        <v>1</v>
      </c>
      <c r="I159" s="222"/>
      <c r="J159" s="223">
        <f>ROUND(I159*H159,2)</f>
        <v>0</v>
      </c>
      <c r="K159" s="219" t="s">
        <v>19</v>
      </c>
      <c r="L159" s="46"/>
      <c r="M159" s="224" t="s">
        <v>19</v>
      </c>
      <c r="N159" s="225" t="s">
        <v>46</v>
      </c>
      <c r="O159" s="86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8" t="s">
        <v>2228</v>
      </c>
      <c r="AT159" s="228" t="s">
        <v>264</v>
      </c>
      <c r="AU159" s="228" t="s">
        <v>82</v>
      </c>
      <c r="AY159" s="19" t="s">
        <v>262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9" t="s">
        <v>82</v>
      </c>
      <c r="BK159" s="229">
        <f>ROUND(I159*H159,2)</f>
        <v>0</v>
      </c>
      <c r="BL159" s="19" t="s">
        <v>2228</v>
      </c>
      <c r="BM159" s="228" t="s">
        <v>2372</v>
      </c>
    </row>
    <row r="160" s="2" customFormat="1" ht="16.5" customHeight="1">
      <c r="A160" s="40"/>
      <c r="B160" s="41"/>
      <c r="C160" s="217" t="s">
        <v>523</v>
      </c>
      <c r="D160" s="217" t="s">
        <v>264</v>
      </c>
      <c r="E160" s="218" t="s">
        <v>2236</v>
      </c>
      <c r="F160" s="219" t="s">
        <v>2237</v>
      </c>
      <c r="G160" s="220" t="s">
        <v>2227</v>
      </c>
      <c r="H160" s="221">
        <v>1</v>
      </c>
      <c r="I160" s="222"/>
      <c r="J160" s="223">
        <f>ROUND(I160*H160,2)</f>
        <v>0</v>
      </c>
      <c r="K160" s="219" t="s">
        <v>19</v>
      </c>
      <c r="L160" s="46"/>
      <c r="M160" s="295" t="s">
        <v>19</v>
      </c>
      <c r="N160" s="296" t="s">
        <v>46</v>
      </c>
      <c r="O160" s="292"/>
      <c r="P160" s="297">
        <f>O160*H160</f>
        <v>0</v>
      </c>
      <c r="Q160" s="297">
        <v>0</v>
      </c>
      <c r="R160" s="297">
        <f>Q160*H160</f>
        <v>0</v>
      </c>
      <c r="S160" s="297">
        <v>0</v>
      </c>
      <c r="T160" s="298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8" t="s">
        <v>2228</v>
      </c>
      <c r="AT160" s="228" t="s">
        <v>264</v>
      </c>
      <c r="AU160" s="228" t="s">
        <v>82</v>
      </c>
      <c r="AY160" s="19" t="s">
        <v>262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9" t="s">
        <v>82</v>
      </c>
      <c r="BK160" s="229">
        <f>ROUND(I160*H160,2)</f>
        <v>0</v>
      </c>
      <c r="BL160" s="19" t="s">
        <v>2228</v>
      </c>
      <c r="BM160" s="228" t="s">
        <v>2373</v>
      </c>
    </row>
    <row r="161" s="2" customFormat="1" ht="6.96" customHeight="1">
      <c r="A161" s="40"/>
      <c r="B161" s="61"/>
      <c r="C161" s="62"/>
      <c r="D161" s="62"/>
      <c r="E161" s="62"/>
      <c r="F161" s="62"/>
      <c r="G161" s="62"/>
      <c r="H161" s="62"/>
      <c r="I161" s="62"/>
      <c r="J161" s="62"/>
      <c r="K161" s="62"/>
      <c r="L161" s="46"/>
      <c r="M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</row>
  </sheetData>
  <sheetProtection sheet="1" autoFilter="0" formatColumns="0" formatRows="0" objects="1" scenarios="1" spinCount="100000" saltValue="iV7EUkNY8CPBByr0mC8dTtqsCCAIsXiKiNfqpyqwGSjxPF8XWdbcbUtzF9ikBR8GblzKUCOoJE5XoIwGOogxDQ==" hashValue="yhWYFjQuOJSnY4brhIFyP2w8dvqpkYJn1BkexcrT4C+F5MC8BR2/0AmCBx72UsxYVE7k05gYZNTByKmkqm6Etw==" algorithmName="SHA-512" password="CC3D"/>
  <autoFilter ref="C97:K160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4:H84"/>
    <mergeCell ref="E88:H88"/>
    <mergeCell ref="E86:H86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</row>
    <row r="8">
      <c r="B8" s="22"/>
      <c r="D8" s="146" t="s">
        <v>135</v>
      </c>
      <c r="L8" s="22"/>
    </row>
    <row r="9" s="1" customFormat="1" ht="16.5" customHeight="1">
      <c r="B9" s="22"/>
      <c r="E9" s="147" t="s">
        <v>139</v>
      </c>
      <c r="F9" s="1"/>
      <c r="G9" s="1"/>
      <c r="H9" s="1"/>
      <c r="L9" s="22"/>
    </row>
    <row r="10" s="1" customFormat="1" ht="12" customHeight="1">
      <c r="B10" s="22"/>
      <c r="D10" s="146" t="s">
        <v>142</v>
      </c>
      <c r="L10" s="22"/>
    </row>
    <row r="11" s="2" customFormat="1" ht="16.5" customHeight="1">
      <c r="A11" s="40"/>
      <c r="B11" s="46"/>
      <c r="C11" s="40"/>
      <c r="D11" s="40"/>
      <c r="E11" s="160" t="s">
        <v>1968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1969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2374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22</v>
      </c>
      <c r="G16" s="40"/>
      <c r="H16" s="40"/>
      <c r="I16" s="146" t="s">
        <v>23</v>
      </c>
      <c r="J16" s="150" t="str">
        <f>'Rekapitulace stavby'!AN8</f>
        <v>24. 3. 2022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27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6" t="s">
        <v>29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30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32</v>
      </c>
      <c r="E24" s="40"/>
      <c r="F24" s="40"/>
      <c r="G24" s="40"/>
      <c r="H24" s="40"/>
      <c r="I24" s="146" t="s">
        <v>26</v>
      </c>
      <c r="J24" s="135" t="s">
        <v>19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2375</v>
      </c>
      <c r="F25" s="40"/>
      <c r="G25" s="40"/>
      <c r="H25" s="40"/>
      <c r="I25" s="146" t="s">
        <v>29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35</v>
      </c>
      <c r="E27" s="40"/>
      <c r="F27" s="40"/>
      <c r="G27" s="40"/>
      <c r="H27" s="40"/>
      <c r="I27" s="146" t="s">
        <v>26</v>
      </c>
      <c r="J27" s="135" t="s">
        <v>2376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2377</v>
      </c>
      <c r="F28" s="40"/>
      <c r="G28" s="40"/>
      <c r="H28" s="40"/>
      <c r="I28" s="146" t="s">
        <v>29</v>
      </c>
      <c r="J28" s="135" t="s">
        <v>2378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7" t="s">
        <v>41</v>
      </c>
      <c r="E34" s="40"/>
      <c r="F34" s="40"/>
      <c r="G34" s="40"/>
      <c r="H34" s="40"/>
      <c r="I34" s="40"/>
      <c r="J34" s="158">
        <f>ROUND(J100,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9" t="s">
        <v>43</v>
      </c>
      <c r="G36" s="40"/>
      <c r="H36" s="40"/>
      <c r="I36" s="159" t="s">
        <v>42</v>
      </c>
      <c r="J36" s="159" t="s">
        <v>44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0" t="s">
        <v>45</v>
      </c>
      <c r="E37" s="146" t="s">
        <v>46</v>
      </c>
      <c r="F37" s="161">
        <f>ROUND((SUM(BE100:BE223)),  2)</f>
        <v>0</v>
      </c>
      <c r="G37" s="40"/>
      <c r="H37" s="40"/>
      <c r="I37" s="162">
        <v>0.20999999999999999</v>
      </c>
      <c r="J37" s="161">
        <f>ROUND(((SUM(BE100:BE223))*I37),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47</v>
      </c>
      <c r="F38" s="161">
        <f>ROUND((SUM(BF100:BF223)),  2)</f>
        <v>0</v>
      </c>
      <c r="G38" s="40"/>
      <c r="H38" s="40"/>
      <c r="I38" s="162">
        <v>0.14999999999999999</v>
      </c>
      <c r="J38" s="161">
        <f>ROUND(((SUM(BF100:BF223))*I38),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48</v>
      </c>
      <c r="F39" s="161">
        <f>ROUND((SUM(BG100:BG223)),  2)</f>
        <v>0</v>
      </c>
      <c r="G39" s="40"/>
      <c r="H39" s="40"/>
      <c r="I39" s="162">
        <v>0.20999999999999999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49</v>
      </c>
      <c r="F40" s="161">
        <f>ROUND((SUM(BH100:BH223)),  2)</f>
        <v>0</v>
      </c>
      <c r="G40" s="40"/>
      <c r="H40" s="40"/>
      <c r="I40" s="162">
        <v>0.14999999999999999</v>
      </c>
      <c r="J40" s="161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50</v>
      </c>
      <c r="F41" s="161">
        <f>ROUND((SUM(BI100:BI223)),  2)</f>
        <v>0</v>
      </c>
      <c r="G41" s="40"/>
      <c r="H41" s="40"/>
      <c r="I41" s="162">
        <v>0</v>
      </c>
      <c r="J41" s="161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51</v>
      </c>
      <c r="E43" s="165"/>
      <c r="F43" s="165"/>
      <c r="G43" s="166" t="s">
        <v>52</v>
      </c>
      <c r="H43" s="167" t="s">
        <v>53</v>
      </c>
      <c r="I43" s="165"/>
      <c r="J43" s="168">
        <f>SUM(J34:J41)</f>
        <v>0</v>
      </c>
      <c r="K43" s="169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216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Stavební úpravy a přístavba šaten u fotbalového hřiště, Lukavice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135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4" t="s">
        <v>139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4" t="s">
        <v>1968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1969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D.1.4.4 UN - Elektroinstalace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st. 339 a1180/1, Lukavice u Rychnova nad Kněžnou</v>
      </c>
      <c r="G60" s="42"/>
      <c r="H60" s="42"/>
      <c r="I60" s="34" t="s">
        <v>23</v>
      </c>
      <c r="J60" s="74" t="str">
        <f>IF(J16="","",J16)</f>
        <v>24. 3. 2022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Obec Lukavice, č.p. 190, 516 03 Lukavice</v>
      </c>
      <c r="G62" s="42"/>
      <c r="H62" s="42"/>
      <c r="I62" s="34" t="s">
        <v>32</v>
      </c>
      <c r="J62" s="38" t="str">
        <f>E25</f>
        <v xml:space="preserve"> 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40.0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35</v>
      </c>
      <c r="J63" s="38" t="str">
        <f>E28</f>
        <v>ELTYM Hronov,spol.s r.o.,Husova 207,54931 Hronov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5" t="s">
        <v>217</v>
      </c>
      <c r="D65" s="176"/>
      <c r="E65" s="176"/>
      <c r="F65" s="176"/>
      <c r="G65" s="176"/>
      <c r="H65" s="176"/>
      <c r="I65" s="176"/>
      <c r="J65" s="177" t="s">
        <v>218</v>
      </c>
      <c r="K65" s="176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8" t="s">
        <v>73</v>
      </c>
      <c r="D67" s="42"/>
      <c r="E67" s="42"/>
      <c r="F67" s="42"/>
      <c r="G67" s="42"/>
      <c r="H67" s="42"/>
      <c r="I67" s="42"/>
      <c r="J67" s="104">
        <f>J100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219</v>
      </c>
    </row>
    <row r="68" s="9" customFormat="1" ht="24.96" customHeight="1">
      <c r="A68" s="9"/>
      <c r="B68" s="179"/>
      <c r="C68" s="180"/>
      <c r="D68" s="181" t="s">
        <v>220</v>
      </c>
      <c r="E68" s="182"/>
      <c r="F68" s="182"/>
      <c r="G68" s="182"/>
      <c r="H68" s="182"/>
      <c r="I68" s="182"/>
      <c r="J68" s="183">
        <f>J101</f>
        <v>0</v>
      </c>
      <c r="K68" s="180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27"/>
      <c r="D69" s="186" t="s">
        <v>227</v>
      </c>
      <c r="E69" s="187"/>
      <c r="F69" s="187"/>
      <c r="G69" s="187"/>
      <c r="H69" s="187"/>
      <c r="I69" s="187"/>
      <c r="J69" s="188">
        <f>J102</f>
        <v>0</v>
      </c>
      <c r="K69" s="127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9"/>
      <c r="C70" s="180"/>
      <c r="D70" s="181" t="s">
        <v>229</v>
      </c>
      <c r="E70" s="182"/>
      <c r="F70" s="182"/>
      <c r="G70" s="182"/>
      <c r="H70" s="182"/>
      <c r="I70" s="182"/>
      <c r="J70" s="183">
        <f>J104</f>
        <v>0</v>
      </c>
      <c r="K70" s="180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27"/>
      <c r="D71" s="186" t="s">
        <v>2379</v>
      </c>
      <c r="E71" s="187"/>
      <c r="F71" s="187"/>
      <c r="G71" s="187"/>
      <c r="H71" s="187"/>
      <c r="I71" s="187"/>
      <c r="J71" s="188">
        <f>J105</f>
        <v>0</v>
      </c>
      <c r="K71" s="127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9"/>
      <c r="C72" s="180"/>
      <c r="D72" s="181" t="s">
        <v>245</v>
      </c>
      <c r="E72" s="182"/>
      <c r="F72" s="182"/>
      <c r="G72" s="182"/>
      <c r="H72" s="182"/>
      <c r="I72" s="182"/>
      <c r="J72" s="183">
        <f>J209</f>
        <v>0</v>
      </c>
      <c r="K72" s="180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27"/>
      <c r="D73" s="186" t="s">
        <v>2380</v>
      </c>
      <c r="E73" s="187"/>
      <c r="F73" s="187"/>
      <c r="G73" s="187"/>
      <c r="H73" s="187"/>
      <c r="I73" s="187"/>
      <c r="J73" s="188">
        <f>J210</f>
        <v>0</v>
      </c>
      <c r="K73" s="127"/>
      <c r="L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27"/>
      <c r="D74" s="186" t="s">
        <v>246</v>
      </c>
      <c r="E74" s="187"/>
      <c r="F74" s="187"/>
      <c r="G74" s="187"/>
      <c r="H74" s="187"/>
      <c r="I74" s="187"/>
      <c r="J74" s="188">
        <f>J212</f>
        <v>0</v>
      </c>
      <c r="K74" s="127"/>
      <c r="L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27"/>
      <c r="D75" s="186" t="s">
        <v>2381</v>
      </c>
      <c r="E75" s="187"/>
      <c r="F75" s="187"/>
      <c r="G75" s="187"/>
      <c r="H75" s="187"/>
      <c r="I75" s="187"/>
      <c r="J75" s="188">
        <f>J214</f>
        <v>0</v>
      </c>
      <c r="K75" s="127"/>
      <c r="L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27"/>
      <c r="D76" s="186" t="s">
        <v>2382</v>
      </c>
      <c r="E76" s="187"/>
      <c r="F76" s="187"/>
      <c r="G76" s="187"/>
      <c r="H76" s="187"/>
      <c r="I76" s="187"/>
      <c r="J76" s="188">
        <f>J217</f>
        <v>0</v>
      </c>
      <c r="K76" s="127"/>
      <c r="L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82" s="2" customFormat="1" ht="6.96" customHeight="1">
      <c r="A82" s="40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4.96" customHeight="1">
      <c r="A83" s="40"/>
      <c r="B83" s="41"/>
      <c r="C83" s="25" t="s">
        <v>247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16</v>
      </c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174" t="str">
        <f>E7</f>
        <v>Stavební úpravy a přístavba šaten u fotbalového hřiště, Lukavice</v>
      </c>
      <c r="F86" s="34"/>
      <c r="G86" s="34"/>
      <c r="H86" s="34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" customFormat="1" ht="12" customHeight="1">
      <c r="B87" s="23"/>
      <c r="C87" s="34" t="s">
        <v>135</v>
      </c>
      <c r="D87" s="24"/>
      <c r="E87" s="24"/>
      <c r="F87" s="24"/>
      <c r="G87" s="24"/>
      <c r="H87" s="24"/>
      <c r="I87" s="24"/>
      <c r="J87" s="24"/>
      <c r="K87" s="24"/>
      <c r="L87" s="22"/>
    </row>
    <row r="88" s="1" customFormat="1" ht="16.5" customHeight="1">
      <c r="B88" s="23"/>
      <c r="C88" s="24"/>
      <c r="D88" s="24"/>
      <c r="E88" s="174" t="s">
        <v>139</v>
      </c>
      <c r="F88" s="24"/>
      <c r="G88" s="24"/>
      <c r="H88" s="24"/>
      <c r="I88" s="24"/>
      <c r="J88" s="24"/>
      <c r="K88" s="24"/>
      <c r="L88" s="22"/>
    </row>
    <row r="89" s="1" customFormat="1" ht="12" customHeight="1">
      <c r="B89" s="23"/>
      <c r="C89" s="34" t="s">
        <v>142</v>
      </c>
      <c r="D89" s="24"/>
      <c r="E89" s="24"/>
      <c r="F89" s="24"/>
      <c r="G89" s="24"/>
      <c r="H89" s="24"/>
      <c r="I89" s="24"/>
      <c r="J89" s="24"/>
      <c r="K89" s="24"/>
      <c r="L89" s="22"/>
    </row>
    <row r="90" s="2" customFormat="1" ht="16.5" customHeight="1">
      <c r="A90" s="40"/>
      <c r="B90" s="41"/>
      <c r="C90" s="42"/>
      <c r="D90" s="42"/>
      <c r="E90" s="294" t="s">
        <v>1968</v>
      </c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1969</v>
      </c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6.5" customHeight="1">
      <c r="A92" s="40"/>
      <c r="B92" s="41"/>
      <c r="C92" s="42"/>
      <c r="D92" s="42"/>
      <c r="E92" s="71" t="str">
        <f>E13</f>
        <v>D.1.4.4 UN - Elektroinstalace</v>
      </c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21</v>
      </c>
      <c r="D94" s="42"/>
      <c r="E94" s="42"/>
      <c r="F94" s="29" t="str">
        <f>F16</f>
        <v>st. 339 a1180/1, Lukavice u Rychnova nad Kněžnou</v>
      </c>
      <c r="G94" s="42"/>
      <c r="H94" s="42"/>
      <c r="I94" s="34" t="s">
        <v>23</v>
      </c>
      <c r="J94" s="74" t="str">
        <f>IF(J16="","",J16)</f>
        <v>24. 3. 2022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25</v>
      </c>
      <c r="D96" s="42"/>
      <c r="E96" s="42"/>
      <c r="F96" s="29" t="str">
        <f>E19</f>
        <v>Obec Lukavice, č.p. 190, 516 03 Lukavice</v>
      </c>
      <c r="G96" s="42"/>
      <c r="H96" s="42"/>
      <c r="I96" s="34" t="s">
        <v>32</v>
      </c>
      <c r="J96" s="38" t="str">
        <f>E25</f>
        <v xml:space="preserve"> </v>
      </c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40.05" customHeight="1">
      <c r="A97" s="40"/>
      <c r="B97" s="41"/>
      <c r="C97" s="34" t="s">
        <v>30</v>
      </c>
      <c r="D97" s="42"/>
      <c r="E97" s="42"/>
      <c r="F97" s="29" t="str">
        <f>IF(E22="","",E22)</f>
        <v>Vyplň údaj</v>
      </c>
      <c r="G97" s="42"/>
      <c r="H97" s="42"/>
      <c r="I97" s="34" t="s">
        <v>35</v>
      </c>
      <c r="J97" s="38" t="str">
        <f>E28</f>
        <v>ELTYM Hronov,spol.s r.o.,Husova 207,54931 Hronov</v>
      </c>
      <c r="K97" s="42"/>
      <c r="L97" s="148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0.32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148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11" customFormat="1" ht="29.28" customHeight="1">
      <c r="A99" s="190"/>
      <c r="B99" s="191"/>
      <c r="C99" s="192" t="s">
        <v>248</v>
      </c>
      <c r="D99" s="193" t="s">
        <v>60</v>
      </c>
      <c r="E99" s="193" t="s">
        <v>56</v>
      </c>
      <c r="F99" s="193" t="s">
        <v>57</v>
      </c>
      <c r="G99" s="193" t="s">
        <v>249</v>
      </c>
      <c r="H99" s="193" t="s">
        <v>250</v>
      </c>
      <c r="I99" s="193" t="s">
        <v>251</v>
      </c>
      <c r="J99" s="193" t="s">
        <v>218</v>
      </c>
      <c r="K99" s="194" t="s">
        <v>252</v>
      </c>
      <c r="L99" s="195"/>
      <c r="M99" s="94" t="s">
        <v>19</v>
      </c>
      <c r="N99" s="95" t="s">
        <v>45</v>
      </c>
      <c r="O99" s="95" t="s">
        <v>253</v>
      </c>
      <c r="P99" s="95" t="s">
        <v>254</v>
      </c>
      <c r="Q99" s="95" t="s">
        <v>255</v>
      </c>
      <c r="R99" s="95" t="s">
        <v>256</v>
      </c>
      <c r="S99" s="95" t="s">
        <v>257</v>
      </c>
      <c r="T99" s="96" t="s">
        <v>258</v>
      </c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</row>
    <row r="100" s="2" customFormat="1" ht="22.8" customHeight="1">
      <c r="A100" s="40"/>
      <c r="B100" s="41"/>
      <c r="C100" s="101" t="s">
        <v>259</v>
      </c>
      <c r="D100" s="42"/>
      <c r="E100" s="42"/>
      <c r="F100" s="42"/>
      <c r="G100" s="42"/>
      <c r="H100" s="42"/>
      <c r="I100" s="42"/>
      <c r="J100" s="196">
        <f>BK100</f>
        <v>0</v>
      </c>
      <c r="K100" s="42"/>
      <c r="L100" s="46"/>
      <c r="M100" s="97"/>
      <c r="N100" s="197"/>
      <c r="O100" s="98"/>
      <c r="P100" s="198">
        <f>P101+P104+P209</f>
        <v>0</v>
      </c>
      <c r="Q100" s="98"/>
      <c r="R100" s="198">
        <f>R101+R104+R209</f>
        <v>0.44800700000000004</v>
      </c>
      <c r="S100" s="98"/>
      <c r="T100" s="199">
        <f>T101+T104+T209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74</v>
      </c>
      <c r="AU100" s="19" t="s">
        <v>219</v>
      </c>
      <c r="BK100" s="200">
        <f>BK101+BK104+BK209</f>
        <v>0</v>
      </c>
    </row>
    <row r="101" s="12" customFormat="1" ht="25.92" customHeight="1">
      <c r="A101" s="12"/>
      <c r="B101" s="201"/>
      <c r="C101" s="202"/>
      <c r="D101" s="203" t="s">
        <v>74</v>
      </c>
      <c r="E101" s="204" t="s">
        <v>260</v>
      </c>
      <c r="F101" s="204" t="s">
        <v>261</v>
      </c>
      <c r="G101" s="202"/>
      <c r="H101" s="202"/>
      <c r="I101" s="205"/>
      <c r="J101" s="206">
        <f>BK101</f>
        <v>0</v>
      </c>
      <c r="K101" s="202"/>
      <c r="L101" s="207"/>
      <c r="M101" s="208"/>
      <c r="N101" s="209"/>
      <c r="O101" s="209"/>
      <c r="P101" s="210">
        <f>P102</f>
        <v>0</v>
      </c>
      <c r="Q101" s="209"/>
      <c r="R101" s="210">
        <f>R102</f>
        <v>0</v>
      </c>
      <c r="S101" s="209"/>
      <c r="T101" s="211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2" t="s">
        <v>82</v>
      </c>
      <c r="AT101" s="213" t="s">
        <v>74</v>
      </c>
      <c r="AU101" s="213" t="s">
        <v>75</v>
      </c>
      <c r="AY101" s="212" t="s">
        <v>262</v>
      </c>
      <c r="BK101" s="214">
        <f>BK102</f>
        <v>0</v>
      </c>
    </row>
    <row r="102" s="12" customFormat="1" ht="22.8" customHeight="1">
      <c r="A102" s="12"/>
      <c r="B102" s="201"/>
      <c r="C102" s="202"/>
      <c r="D102" s="203" t="s">
        <v>74</v>
      </c>
      <c r="E102" s="215" t="s">
        <v>991</v>
      </c>
      <c r="F102" s="215" t="s">
        <v>992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P103</f>
        <v>0</v>
      </c>
      <c r="Q102" s="209"/>
      <c r="R102" s="210">
        <f>R103</f>
        <v>0</v>
      </c>
      <c r="S102" s="209"/>
      <c r="T102" s="211">
        <f>T103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2" t="s">
        <v>82</v>
      </c>
      <c r="AT102" s="213" t="s">
        <v>74</v>
      </c>
      <c r="AU102" s="213" t="s">
        <v>82</v>
      </c>
      <c r="AY102" s="212" t="s">
        <v>262</v>
      </c>
      <c r="BK102" s="214">
        <f>BK103</f>
        <v>0</v>
      </c>
    </row>
    <row r="103" s="2" customFormat="1" ht="16.5" customHeight="1">
      <c r="A103" s="40"/>
      <c r="B103" s="41"/>
      <c r="C103" s="217" t="s">
        <v>2383</v>
      </c>
      <c r="D103" s="217" t="s">
        <v>264</v>
      </c>
      <c r="E103" s="218" t="s">
        <v>2384</v>
      </c>
      <c r="F103" s="219" t="s">
        <v>2385</v>
      </c>
      <c r="G103" s="220" t="s">
        <v>318</v>
      </c>
      <c r="H103" s="221">
        <v>1</v>
      </c>
      <c r="I103" s="222"/>
      <c r="J103" s="223">
        <f>ROUND(I103*H103,2)</f>
        <v>0</v>
      </c>
      <c r="K103" s="219" t="s">
        <v>19</v>
      </c>
      <c r="L103" s="46"/>
      <c r="M103" s="224" t="s">
        <v>19</v>
      </c>
      <c r="N103" s="225" t="s">
        <v>46</v>
      </c>
      <c r="O103" s="86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8" t="s">
        <v>268</v>
      </c>
      <c r="AT103" s="228" t="s">
        <v>264</v>
      </c>
      <c r="AU103" s="228" t="s">
        <v>84</v>
      </c>
      <c r="AY103" s="19" t="s">
        <v>262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19" t="s">
        <v>82</v>
      </c>
      <c r="BK103" s="229">
        <f>ROUND(I103*H103,2)</f>
        <v>0</v>
      </c>
      <c r="BL103" s="19" t="s">
        <v>268</v>
      </c>
      <c r="BM103" s="228" t="s">
        <v>2386</v>
      </c>
    </row>
    <row r="104" s="12" customFormat="1" ht="25.92" customHeight="1">
      <c r="A104" s="12"/>
      <c r="B104" s="201"/>
      <c r="C104" s="202"/>
      <c r="D104" s="203" t="s">
        <v>74</v>
      </c>
      <c r="E104" s="204" t="s">
        <v>1020</v>
      </c>
      <c r="F104" s="204" t="s">
        <v>1021</v>
      </c>
      <c r="G104" s="202"/>
      <c r="H104" s="202"/>
      <c r="I104" s="205"/>
      <c r="J104" s="206">
        <f>BK104</f>
        <v>0</v>
      </c>
      <c r="K104" s="202"/>
      <c r="L104" s="207"/>
      <c r="M104" s="208"/>
      <c r="N104" s="209"/>
      <c r="O104" s="209"/>
      <c r="P104" s="210">
        <f>P105</f>
        <v>0</v>
      </c>
      <c r="Q104" s="209"/>
      <c r="R104" s="210">
        <f>R105</f>
        <v>0.44800700000000004</v>
      </c>
      <c r="S104" s="209"/>
      <c r="T104" s="211">
        <f>T105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2" t="s">
        <v>84</v>
      </c>
      <c r="AT104" s="213" t="s">
        <v>74</v>
      </c>
      <c r="AU104" s="213" t="s">
        <v>75</v>
      </c>
      <c r="AY104" s="212" t="s">
        <v>262</v>
      </c>
      <c r="BK104" s="214">
        <f>BK105</f>
        <v>0</v>
      </c>
    </row>
    <row r="105" s="12" customFormat="1" ht="22.8" customHeight="1">
      <c r="A105" s="12"/>
      <c r="B105" s="201"/>
      <c r="C105" s="202"/>
      <c r="D105" s="203" t="s">
        <v>74</v>
      </c>
      <c r="E105" s="215" t="s">
        <v>2387</v>
      </c>
      <c r="F105" s="215" t="s">
        <v>2388</v>
      </c>
      <c r="G105" s="202"/>
      <c r="H105" s="202"/>
      <c r="I105" s="205"/>
      <c r="J105" s="216">
        <f>BK105</f>
        <v>0</v>
      </c>
      <c r="K105" s="202"/>
      <c r="L105" s="207"/>
      <c r="M105" s="208"/>
      <c r="N105" s="209"/>
      <c r="O105" s="209"/>
      <c r="P105" s="210">
        <f>SUM(P106:P208)</f>
        <v>0</v>
      </c>
      <c r="Q105" s="209"/>
      <c r="R105" s="210">
        <f>SUM(R106:R208)</f>
        <v>0.44800700000000004</v>
      </c>
      <c r="S105" s="209"/>
      <c r="T105" s="211">
        <f>SUM(T106:T208)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2" t="s">
        <v>84</v>
      </c>
      <c r="AT105" s="213" t="s">
        <v>74</v>
      </c>
      <c r="AU105" s="213" t="s">
        <v>82</v>
      </c>
      <c r="AY105" s="212" t="s">
        <v>262</v>
      </c>
      <c r="BK105" s="214">
        <f>SUM(BK106:BK208)</f>
        <v>0</v>
      </c>
    </row>
    <row r="106" s="2" customFormat="1" ht="16.5" customHeight="1">
      <c r="A106" s="40"/>
      <c r="B106" s="41"/>
      <c r="C106" s="217" t="s">
        <v>2389</v>
      </c>
      <c r="D106" s="217" t="s">
        <v>264</v>
      </c>
      <c r="E106" s="218" t="s">
        <v>2390</v>
      </c>
      <c r="F106" s="219" t="s">
        <v>2391</v>
      </c>
      <c r="G106" s="220" t="s">
        <v>370</v>
      </c>
      <c r="H106" s="221">
        <v>5</v>
      </c>
      <c r="I106" s="222"/>
      <c r="J106" s="223">
        <f>ROUND(I106*H106,2)</f>
        <v>0</v>
      </c>
      <c r="K106" s="219" t="s">
        <v>19</v>
      </c>
      <c r="L106" s="46"/>
      <c r="M106" s="224" t="s">
        <v>19</v>
      </c>
      <c r="N106" s="225" t="s">
        <v>46</v>
      </c>
      <c r="O106" s="86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8" t="s">
        <v>367</v>
      </c>
      <c r="AT106" s="228" t="s">
        <v>264</v>
      </c>
      <c r="AU106" s="228" t="s">
        <v>84</v>
      </c>
      <c r="AY106" s="19" t="s">
        <v>262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19" t="s">
        <v>82</v>
      </c>
      <c r="BK106" s="229">
        <f>ROUND(I106*H106,2)</f>
        <v>0</v>
      </c>
      <c r="BL106" s="19" t="s">
        <v>367</v>
      </c>
      <c r="BM106" s="228" t="s">
        <v>2392</v>
      </c>
    </row>
    <row r="107" s="2" customFormat="1" ht="16.5" customHeight="1">
      <c r="A107" s="40"/>
      <c r="B107" s="41"/>
      <c r="C107" s="268" t="s">
        <v>2393</v>
      </c>
      <c r="D107" s="268" t="s">
        <v>315</v>
      </c>
      <c r="E107" s="269" t="s">
        <v>2394</v>
      </c>
      <c r="F107" s="270" t="s">
        <v>2395</v>
      </c>
      <c r="G107" s="271" t="s">
        <v>370</v>
      </c>
      <c r="H107" s="272">
        <v>5</v>
      </c>
      <c r="I107" s="273"/>
      <c r="J107" s="274">
        <f>ROUND(I107*H107,2)</f>
        <v>0</v>
      </c>
      <c r="K107" s="270" t="s">
        <v>19</v>
      </c>
      <c r="L107" s="275"/>
      <c r="M107" s="276" t="s">
        <v>19</v>
      </c>
      <c r="N107" s="277" t="s">
        <v>46</v>
      </c>
      <c r="O107" s="86"/>
      <c r="P107" s="226">
        <f>O107*H107</f>
        <v>0</v>
      </c>
      <c r="Q107" s="226">
        <v>0.00014999999999999999</v>
      </c>
      <c r="R107" s="226">
        <f>Q107*H107</f>
        <v>0.00074999999999999991</v>
      </c>
      <c r="S107" s="226">
        <v>0</v>
      </c>
      <c r="T107" s="22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8" t="s">
        <v>477</v>
      </c>
      <c r="AT107" s="228" t="s">
        <v>315</v>
      </c>
      <c r="AU107" s="228" t="s">
        <v>84</v>
      </c>
      <c r="AY107" s="19" t="s">
        <v>262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19" t="s">
        <v>82</v>
      </c>
      <c r="BK107" s="229">
        <f>ROUND(I107*H107,2)</f>
        <v>0</v>
      </c>
      <c r="BL107" s="19" t="s">
        <v>367</v>
      </c>
      <c r="BM107" s="228" t="s">
        <v>2396</v>
      </c>
    </row>
    <row r="108" s="2" customFormat="1" ht="16.5" customHeight="1">
      <c r="A108" s="40"/>
      <c r="B108" s="41"/>
      <c r="C108" s="217" t="s">
        <v>2397</v>
      </c>
      <c r="D108" s="217" t="s">
        <v>264</v>
      </c>
      <c r="E108" s="218" t="s">
        <v>2398</v>
      </c>
      <c r="F108" s="219" t="s">
        <v>2399</v>
      </c>
      <c r="G108" s="220" t="s">
        <v>370</v>
      </c>
      <c r="H108" s="221">
        <v>10</v>
      </c>
      <c r="I108" s="222"/>
      <c r="J108" s="223">
        <f>ROUND(I108*H108,2)</f>
        <v>0</v>
      </c>
      <c r="K108" s="219" t="s">
        <v>19</v>
      </c>
      <c r="L108" s="46"/>
      <c r="M108" s="224" t="s">
        <v>19</v>
      </c>
      <c r="N108" s="225" t="s">
        <v>46</v>
      </c>
      <c r="O108" s="86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8" t="s">
        <v>367</v>
      </c>
      <c r="AT108" s="228" t="s">
        <v>264</v>
      </c>
      <c r="AU108" s="228" t="s">
        <v>84</v>
      </c>
      <c r="AY108" s="19" t="s">
        <v>262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19" t="s">
        <v>82</v>
      </c>
      <c r="BK108" s="229">
        <f>ROUND(I108*H108,2)</f>
        <v>0</v>
      </c>
      <c r="BL108" s="19" t="s">
        <v>367</v>
      </c>
      <c r="BM108" s="228" t="s">
        <v>2400</v>
      </c>
    </row>
    <row r="109" s="2" customFormat="1" ht="16.5" customHeight="1">
      <c r="A109" s="40"/>
      <c r="B109" s="41"/>
      <c r="C109" s="268" t="s">
        <v>2401</v>
      </c>
      <c r="D109" s="268" t="s">
        <v>315</v>
      </c>
      <c r="E109" s="269" t="s">
        <v>2402</v>
      </c>
      <c r="F109" s="270" t="s">
        <v>2403</v>
      </c>
      <c r="G109" s="271" t="s">
        <v>370</v>
      </c>
      <c r="H109" s="272">
        <v>10</v>
      </c>
      <c r="I109" s="273"/>
      <c r="J109" s="274">
        <f>ROUND(I109*H109,2)</f>
        <v>0</v>
      </c>
      <c r="K109" s="270" t="s">
        <v>19</v>
      </c>
      <c r="L109" s="275"/>
      <c r="M109" s="276" t="s">
        <v>19</v>
      </c>
      <c r="N109" s="277" t="s">
        <v>46</v>
      </c>
      <c r="O109" s="86"/>
      <c r="P109" s="226">
        <f>O109*H109</f>
        <v>0</v>
      </c>
      <c r="Q109" s="226">
        <v>9.0000000000000006E-05</v>
      </c>
      <c r="R109" s="226">
        <f>Q109*H109</f>
        <v>0.00090000000000000008</v>
      </c>
      <c r="S109" s="226">
        <v>0</v>
      </c>
      <c r="T109" s="22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8" t="s">
        <v>477</v>
      </c>
      <c r="AT109" s="228" t="s">
        <v>315</v>
      </c>
      <c r="AU109" s="228" t="s">
        <v>84</v>
      </c>
      <c r="AY109" s="19" t="s">
        <v>262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19" t="s">
        <v>82</v>
      </c>
      <c r="BK109" s="229">
        <f>ROUND(I109*H109,2)</f>
        <v>0</v>
      </c>
      <c r="BL109" s="19" t="s">
        <v>367</v>
      </c>
      <c r="BM109" s="228" t="s">
        <v>2404</v>
      </c>
    </row>
    <row r="110" s="2" customFormat="1" ht="16.5" customHeight="1">
      <c r="A110" s="40"/>
      <c r="B110" s="41"/>
      <c r="C110" s="217" t="s">
        <v>2405</v>
      </c>
      <c r="D110" s="217" t="s">
        <v>264</v>
      </c>
      <c r="E110" s="218" t="s">
        <v>2406</v>
      </c>
      <c r="F110" s="219" t="s">
        <v>2407</v>
      </c>
      <c r="G110" s="220" t="s">
        <v>370</v>
      </c>
      <c r="H110" s="221">
        <v>94</v>
      </c>
      <c r="I110" s="222"/>
      <c r="J110" s="223">
        <f>ROUND(I110*H110,2)</f>
        <v>0</v>
      </c>
      <c r="K110" s="219" t="s">
        <v>19</v>
      </c>
      <c r="L110" s="46"/>
      <c r="M110" s="224" t="s">
        <v>19</v>
      </c>
      <c r="N110" s="225" t="s">
        <v>46</v>
      </c>
      <c r="O110" s="86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8" t="s">
        <v>367</v>
      </c>
      <c r="AT110" s="228" t="s">
        <v>264</v>
      </c>
      <c r="AU110" s="228" t="s">
        <v>84</v>
      </c>
      <c r="AY110" s="19" t="s">
        <v>262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82</v>
      </c>
      <c r="BK110" s="229">
        <f>ROUND(I110*H110,2)</f>
        <v>0</v>
      </c>
      <c r="BL110" s="19" t="s">
        <v>367</v>
      </c>
      <c r="BM110" s="228" t="s">
        <v>2408</v>
      </c>
    </row>
    <row r="111" s="2" customFormat="1" ht="16.5" customHeight="1">
      <c r="A111" s="40"/>
      <c r="B111" s="41"/>
      <c r="C111" s="268" t="s">
        <v>2409</v>
      </c>
      <c r="D111" s="268" t="s">
        <v>315</v>
      </c>
      <c r="E111" s="269" t="s">
        <v>2410</v>
      </c>
      <c r="F111" s="270" t="s">
        <v>2411</v>
      </c>
      <c r="G111" s="271" t="s">
        <v>370</v>
      </c>
      <c r="H111" s="272">
        <v>85</v>
      </c>
      <c r="I111" s="273"/>
      <c r="J111" s="274">
        <f>ROUND(I111*H111,2)</f>
        <v>0</v>
      </c>
      <c r="K111" s="270" t="s">
        <v>19</v>
      </c>
      <c r="L111" s="275"/>
      <c r="M111" s="276" t="s">
        <v>19</v>
      </c>
      <c r="N111" s="277" t="s">
        <v>46</v>
      </c>
      <c r="O111" s="86"/>
      <c r="P111" s="226">
        <f>O111*H111</f>
        <v>0</v>
      </c>
      <c r="Q111" s="226">
        <v>4.0000000000000003E-05</v>
      </c>
      <c r="R111" s="226">
        <f>Q111*H111</f>
        <v>0.0034000000000000002</v>
      </c>
      <c r="S111" s="226">
        <v>0</v>
      </c>
      <c r="T111" s="227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8" t="s">
        <v>477</v>
      </c>
      <c r="AT111" s="228" t="s">
        <v>315</v>
      </c>
      <c r="AU111" s="228" t="s">
        <v>84</v>
      </c>
      <c r="AY111" s="19" t="s">
        <v>262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19" t="s">
        <v>82</v>
      </c>
      <c r="BK111" s="229">
        <f>ROUND(I111*H111,2)</f>
        <v>0</v>
      </c>
      <c r="BL111" s="19" t="s">
        <v>367</v>
      </c>
      <c r="BM111" s="228" t="s">
        <v>2412</v>
      </c>
    </row>
    <row r="112" s="2" customFormat="1" ht="16.5" customHeight="1">
      <c r="A112" s="40"/>
      <c r="B112" s="41"/>
      <c r="C112" s="268" t="s">
        <v>2413</v>
      </c>
      <c r="D112" s="268" t="s">
        <v>315</v>
      </c>
      <c r="E112" s="269" t="s">
        <v>2414</v>
      </c>
      <c r="F112" s="270" t="s">
        <v>2415</v>
      </c>
      <c r="G112" s="271" t="s">
        <v>370</v>
      </c>
      <c r="H112" s="272">
        <v>9</v>
      </c>
      <c r="I112" s="273"/>
      <c r="J112" s="274">
        <f>ROUND(I112*H112,2)</f>
        <v>0</v>
      </c>
      <c r="K112" s="270" t="s">
        <v>19</v>
      </c>
      <c r="L112" s="275"/>
      <c r="M112" s="276" t="s">
        <v>19</v>
      </c>
      <c r="N112" s="277" t="s">
        <v>46</v>
      </c>
      <c r="O112" s="86"/>
      <c r="P112" s="226">
        <f>O112*H112</f>
        <v>0</v>
      </c>
      <c r="Q112" s="226">
        <v>5.0000000000000002E-05</v>
      </c>
      <c r="R112" s="226">
        <f>Q112*H112</f>
        <v>0.00045000000000000004</v>
      </c>
      <c r="S112" s="226">
        <v>0</v>
      </c>
      <c r="T112" s="22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8" t="s">
        <v>477</v>
      </c>
      <c r="AT112" s="228" t="s">
        <v>315</v>
      </c>
      <c r="AU112" s="228" t="s">
        <v>84</v>
      </c>
      <c r="AY112" s="19" t="s">
        <v>262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19" t="s">
        <v>82</v>
      </c>
      <c r="BK112" s="229">
        <f>ROUND(I112*H112,2)</f>
        <v>0</v>
      </c>
      <c r="BL112" s="19" t="s">
        <v>367</v>
      </c>
      <c r="BM112" s="228" t="s">
        <v>2416</v>
      </c>
    </row>
    <row r="113" s="2" customFormat="1" ht="16.5" customHeight="1">
      <c r="A113" s="40"/>
      <c r="B113" s="41"/>
      <c r="C113" s="217" t="s">
        <v>2417</v>
      </c>
      <c r="D113" s="217" t="s">
        <v>264</v>
      </c>
      <c r="E113" s="218" t="s">
        <v>2418</v>
      </c>
      <c r="F113" s="219" t="s">
        <v>2419</v>
      </c>
      <c r="G113" s="220" t="s">
        <v>370</v>
      </c>
      <c r="H113" s="221">
        <v>55</v>
      </c>
      <c r="I113" s="222"/>
      <c r="J113" s="223">
        <f>ROUND(I113*H113,2)</f>
        <v>0</v>
      </c>
      <c r="K113" s="219" t="s">
        <v>19</v>
      </c>
      <c r="L113" s="46"/>
      <c r="M113" s="224" t="s">
        <v>19</v>
      </c>
      <c r="N113" s="225" t="s">
        <v>46</v>
      </c>
      <c r="O113" s="86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8" t="s">
        <v>367</v>
      </c>
      <c r="AT113" s="228" t="s">
        <v>264</v>
      </c>
      <c r="AU113" s="228" t="s">
        <v>84</v>
      </c>
      <c r="AY113" s="19" t="s">
        <v>262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19" t="s">
        <v>82</v>
      </c>
      <c r="BK113" s="229">
        <f>ROUND(I113*H113,2)</f>
        <v>0</v>
      </c>
      <c r="BL113" s="19" t="s">
        <v>367</v>
      </c>
      <c r="BM113" s="228" t="s">
        <v>2420</v>
      </c>
    </row>
    <row r="114" s="2" customFormat="1" ht="16.5" customHeight="1">
      <c r="A114" s="40"/>
      <c r="B114" s="41"/>
      <c r="C114" s="268" t="s">
        <v>2421</v>
      </c>
      <c r="D114" s="268" t="s">
        <v>315</v>
      </c>
      <c r="E114" s="269" t="s">
        <v>2422</v>
      </c>
      <c r="F114" s="270" t="s">
        <v>2423</v>
      </c>
      <c r="G114" s="271" t="s">
        <v>370</v>
      </c>
      <c r="H114" s="272">
        <v>40</v>
      </c>
      <c r="I114" s="273"/>
      <c r="J114" s="274">
        <f>ROUND(I114*H114,2)</f>
        <v>0</v>
      </c>
      <c r="K114" s="270" t="s">
        <v>19</v>
      </c>
      <c r="L114" s="275"/>
      <c r="M114" s="276" t="s">
        <v>19</v>
      </c>
      <c r="N114" s="277" t="s">
        <v>46</v>
      </c>
      <c r="O114" s="86"/>
      <c r="P114" s="226">
        <f>O114*H114</f>
        <v>0</v>
      </c>
      <c r="Q114" s="226">
        <v>0.00019000000000000001</v>
      </c>
      <c r="R114" s="226">
        <f>Q114*H114</f>
        <v>0.0076000000000000009</v>
      </c>
      <c r="S114" s="226">
        <v>0</v>
      </c>
      <c r="T114" s="22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8" t="s">
        <v>477</v>
      </c>
      <c r="AT114" s="228" t="s">
        <v>315</v>
      </c>
      <c r="AU114" s="228" t="s">
        <v>84</v>
      </c>
      <c r="AY114" s="19" t="s">
        <v>262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19" t="s">
        <v>82</v>
      </c>
      <c r="BK114" s="229">
        <f>ROUND(I114*H114,2)</f>
        <v>0</v>
      </c>
      <c r="BL114" s="19" t="s">
        <v>367</v>
      </c>
      <c r="BM114" s="228" t="s">
        <v>2424</v>
      </c>
    </row>
    <row r="115" s="2" customFormat="1" ht="16.5" customHeight="1">
      <c r="A115" s="40"/>
      <c r="B115" s="41"/>
      <c r="C115" s="268" t="s">
        <v>2425</v>
      </c>
      <c r="D115" s="268" t="s">
        <v>315</v>
      </c>
      <c r="E115" s="269" t="s">
        <v>2426</v>
      </c>
      <c r="F115" s="270" t="s">
        <v>2427</v>
      </c>
      <c r="G115" s="271" t="s">
        <v>370</v>
      </c>
      <c r="H115" s="272">
        <v>15</v>
      </c>
      <c r="I115" s="273"/>
      <c r="J115" s="274">
        <f>ROUND(I115*H115,2)</f>
        <v>0</v>
      </c>
      <c r="K115" s="270" t="s">
        <v>19</v>
      </c>
      <c r="L115" s="275"/>
      <c r="M115" s="276" t="s">
        <v>19</v>
      </c>
      <c r="N115" s="277" t="s">
        <v>46</v>
      </c>
      <c r="O115" s="86"/>
      <c r="P115" s="226">
        <f>O115*H115</f>
        <v>0</v>
      </c>
      <c r="Q115" s="226">
        <v>9.0000000000000006E-05</v>
      </c>
      <c r="R115" s="226">
        <f>Q115*H115</f>
        <v>0.0013500000000000001</v>
      </c>
      <c r="S115" s="226">
        <v>0</v>
      </c>
      <c r="T115" s="22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8" t="s">
        <v>477</v>
      </c>
      <c r="AT115" s="228" t="s">
        <v>315</v>
      </c>
      <c r="AU115" s="228" t="s">
        <v>84</v>
      </c>
      <c r="AY115" s="19" t="s">
        <v>262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82</v>
      </c>
      <c r="BK115" s="229">
        <f>ROUND(I115*H115,2)</f>
        <v>0</v>
      </c>
      <c r="BL115" s="19" t="s">
        <v>367</v>
      </c>
      <c r="BM115" s="228" t="s">
        <v>2428</v>
      </c>
    </row>
    <row r="116" s="2" customFormat="1" ht="16.5" customHeight="1">
      <c r="A116" s="40"/>
      <c r="B116" s="41"/>
      <c r="C116" s="217" t="s">
        <v>2429</v>
      </c>
      <c r="D116" s="217" t="s">
        <v>264</v>
      </c>
      <c r="E116" s="218" t="s">
        <v>2430</v>
      </c>
      <c r="F116" s="219" t="s">
        <v>2431</v>
      </c>
      <c r="G116" s="220" t="s">
        <v>370</v>
      </c>
      <c r="H116" s="221">
        <v>3</v>
      </c>
      <c r="I116" s="222"/>
      <c r="J116" s="223">
        <f>ROUND(I116*H116,2)</f>
        <v>0</v>
      </c>
      <c r="K116" s="219" t="s">
        <v>19</v>
      </c>
      <c r="L116" s="46"/>
      <c r="M116" s="224" t="s">
        <v>19</v>
      </c>
      <c r="N116" s="225" t="s">
        <v>46</v>
      </c>
      <c r="O116" s="86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8" t="s">
        <v>367</v>
      </c>
      <c r="AT116" s="228" t="s">
        <v>264</v>
      </c>
      <c r="AU116" s="228" t="s">
        <v>84</v>
      </c>
      <c r="AY116" s="19" t="s">
        <v>262</v>
      </c>
      <c r="BE116" s="229">
        <f>IF(N116="základní",J116,0)</f>
        <v>0</v>
      </c>
      <c r="BF116" s="229">
        <f>IF(N116="snížená",J116,0)</f>
        <v>0</v>
      </c>
      <c r="BG116" s="229">
        <f>IF(N116="zákl. přenesená",J116,0)</f>
        <v>0</v>
      </c>
      <c r="BH116" s="229">
        <f>IF(N116="sníž. přenesená",J116,0)</f>
        <v>0</v>
      </c>
      <c r="BI116" s="229">
        <f>IF(N116="nulová",J116,0)</f>
        <v>0</v>
      </c>
      <c r="BJ116" s="19" t="s">
        <v>82</v>
      </c>
      <c r="BK116" s="229">
        <f>ROUND(I116*H116,2)</f>
        <v>0</v>
      </c>
      <c r="BL116" s="19" t="s">
        <v>367</v>
      </c>
      <c r="BM116" s="228" t="s">
        <v>2432</v>
      </c>
    </row>
    <row r="117" s="2" customFormat="1" ht="16.5" customHeight="1">
      <c r="A117" s="40"/>
      <c r="B117" s="41"/>
      <c r="C117" s="268" t="s">
        <v>2433</v>
      </c>
      <c r="D117" s="268" t="s">
        <v>315</v>
      </c>
      <c r="E117" s="269" t="s">
        <v>2434</v>
      </c>
      <c r="F117" s="270" t="s">
        <v>2435</v>
      </c>
      <c r="G117" s="271" t="s">
        <v>370</v>
      </c>
      <c r="H117" s="272">
        <v>3</v>
      </c>
      <c r="I117" s="273"/>
      <c r="J117" s="274">
        <f>ROUND(I117*H117,2)</f>
        <v>0</v>
      </c>
      <c r="K117" s="270" t="s">
        <v>19</v>
      </c>
      <c r="L117" s="275"/>
      <c r="M117" s="276" t="s">
        <v>19</v>
      </c>
      <c r="N117" s="277" t="s">
        <v>46</v>
      </c>
      <c r="O117" s="86"/>
      <c r="P117" s="226">
        <f>O117*H117</f>
        <v>0</v>
      </c>
      <c r="Q117" s="226">
        <v>0.00023000000000000001</v>
      </c>
      <c r="R117" s="226">
        <f>Q117*H117</f>
        <v>0.00069000000000000008</v>
      </c>
      <c r="S117" s="226">
        <v>0</v>
      </c>
      <c r="T117" s="227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8" t="s">
        <v>477</v>
      </c>
      <c r="AT117" s="228" t="s">
        <v>315</v>
      </c>
      <c r="AU117" s="228" t="s">
        <v>84</v>
      </c>
      <c r="AY117" s="19" t="s">
        <v>262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19" t="s">
        <v>82</v>
      </c>
      <c r="BK117" s="229">
        <f>ROUND(I117*H117,2)</f>
        <v>0</v>
      </c>
      <c r="BL117" s="19" t="s">
        <v>367</v>
      </c>
      <c r="BM117" s="228" t="s">
        <v>2436</v>
      </c>
    </row>
    <row r="118" s="2" customFormat="1" ht="16.5" customHeight="1">
      <c r="A118" s="40"/>
      <c r="B118" s="41"/>
      <c r="C118" s="217" t="s">
        <v>2437</v>
      </c>
      <c r="D118" s="217" t="s">
        <v>264</v>
      </c>
      <c r="E118" s="218" t="s">
        <v>2438</v>
      </c>
      <c r="F118" s="219" t="s">
        <v>2391</v>
      </c>
      <c r="G118" s="220" t="s">
        <v>370</v>
      </c>
      <c r="H118" s="221">
        <v>2</v>
      </c>
      <c r="I118" s="222"/>
      <c r="J118" s="223">
        <f>ROUND(I118*H118,2)</f>
        <v>0</v>
      </c>
      <c r="K118" s="219" t="s">
        <v>19</v>
      </c>
      <c r="L118" s="46"/>
      <c r="M118" s="224" t="s">
        <v>19</v>
      </c>
      <c r="N118" s="225" t="s">
        <v>46</v>
      </c>
      <c r="O118" s="86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8" t="s">
        <v>367</v>
      </c>
      <c r="AT118" s="228" t="s">
        <v>264</v>
      </c>
      <c r="AU118" s="228" t="s">
        <v>84</v>
      </c>
      <c r="AY118" s="19" t="s">
        <v>262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19" t="s">
        <v>82</v>
      </c>
      <c r="BK118" s="229">
        <f>ROUND(I118*H118,2)</f>
        <v>0</v>
      </c>
      <c r="BL118" s="19" t="s">
        <v>367</v>
      </c>
      <c r="BM118" s="228" t="s">
        <v>2439</v>
      </c>
    </row>
    <row r="119" s="2" customFormat="1" ht="16.5" customHeight="1">
      <c r="A119" s="40"/>
      <c r="B119" s="41"/>
      <c r="C119" s="268" t="s">
        <v>2440</v>
      </c>
      <c r="D119" s="268" t="s">
        <v>315</v>
      </c>
      <c r="E119" s="269" t="s">
        <v>2441</v>
      </c>
      <c r="F119" s="270" t="s">
        <v>2442</v>
      </c>
      <c r="G119" s="271" t="s">
        <v>370</v>
      </c>
      <c r="H119" s="272">
        <v>2</v>
      </c>
      <c r="I119" s="273"/>
      <c r="J119" s="274">
        <f>ROUND(I119*H119,2)</f>
        <v>0</v>
      </c>
      <c r="K119" s="270" t="s">
        <v>19</v>
      </c>
      <c r="L119" s="275"/>
      <c r="M119" s="276" t="s">
        <v>19</v>
      </c>
      <c r="N119" s="277" t="s">
        <v>46</v>
      </c>
      <c r="O119" s="86"/>
      <c r="P119" s="226">
        <f>O119*H119</f>
        <v>0</v>
      </c>
      <c r="Q119" s="226">
        <v>0.00064000000000000005</v>
      </c>
      <c r="R119" s="226">
        <f>Q119*H119</f>
        <v>0.0012800000000000001</v>
      </c>
      <c r="S119" s="226">
        <v>0</v>
      </c>
      <c r="T119" s="227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8" t="s">
        <v>477</v>
      </c>
      <c r="AT119" s="228" t="s">
        <v>315</v>
      </c>
      <c r="AU119" s="228" t="s">
        <v>84</v>
      </c>
      <c r="AY119" s="19" t="s">
        <v>262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19" t="s">
        <v>82</v>
      </c>
      <c r="BK119" s="229">
        <f>ROUND(I119*H119,2)</f>
        <v>0</v>
      </c>
      <c r="BL119" s="19" t="s">
        <v>367</v>
      </c>
      <c r="BM119" s="228" t="s">
        <v>2443</v>
      </c>
    </row>
    <row r="120" s="2" customFormat="1" ht="16.5" customHeight="1">
      <c r="A120" s="40"/>
      <c r="B120" s="41"/>
      <c r="C120" s="217" t="s">
        <v>2444</v>
      </c>
      <c r="D120" s="217" t="s">
        <v>264</v>
      </c>
      <c r="E120" s="218" t="s">
        <v>2445</v>
      </c>
      <c r="F120" s="219" t="s">
        <v>2446</v>
      </c>
      <c r="G120" s="220" t="s">
        <v>2447</v>
      </c>
      <c r="H120" s="221">
        <v>2</v>
      </c>
      <c r="I120" s="222"/>
      <c r="J120" s="223">
        <f>ROUND(I120*H120,2)</f>
        <v>0</v>
      </c>
      <c r="K120" s="219" t="s">
        <v>19</v>
      </c>
      <c r="L120" s="46"/>
      <c r="M120" s="224" t="s">
        <v>19</v>
      </c>
      <c r="N120" s="225" t="s">
        <v>46</v>
      </c>
      <c r="O120" s="86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8" t="s">
        <v>367</v>
      </c>
      <c r="AT120" s="228" t="s">
        <v>264</v>
      </c>
      <c r="AU120" s="228" t="s">
        <v>84</v>
      </c>
      <c r="AY120" s="19" t="s">
        <v>262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9" t="s">
        <v>82</v>
      </c>
      <c r="BK120" s="229">
        <f>ROUND(I120*H120,2)</f>
        <v>0</v>
      </c>
      <c r="BL120" s="19" t="s">
        <v>367</v>
      </c>
      <c r="BM120" s="228" t="s">
        <v>2448</v>
      </c>
    </row>
    <row r="121" s="2" customFormat="1" ht="16.5" customHeight="1">
      <c r="A121" s="40"/>
      <c r="B121" s="41"/>
      <c r="C121" s="268" t="s">
        <v>2449</v>
      </c>
      <c r="D121" s="268" t="s">
        <v>315</v>
      </c>
      <c r="E121" s="269" t="s">
        <v>2450</v>
      </c>
      <c r="F121" s="270" t="s">
        <v>2451</v>
      </c>
      <c r="G121" s="271" t="s">
        <v>2447</v>
      </c>
      <c r="H121" s="272">
        <v>2</v>
      </c>
      <c r="I121" s="273"/>
      <c r="J121" s="274">
        <f>ROUND(I121*H121,2)</f>
        <v>0</v>
      </c>
      <c r="K121" s="270" t="s">
        <v>19</v>
      </c>
      <c r="L121" s="275"/>
      <c r="M121" s="276" t="s">
        <v>19</v>
      </c>
      <c r="N121" s="277" t="s">
        <v>46</v>
      </c>
      <c r="O121" s="86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8" t="s">
        <v>477</v>
      </c>
      <c r="AT121" s="228" t="s">
        <v>315</v>
      </c>
      <c r="AU121" s="228" t="s">
        <v>84</v>
      </c>
      <c r="AY121" s="19" t="s">
        <v>262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9" t="s">
        <v>82</v>
      </c>
      <c r="BK121" s="229">
        <f>ROUND(I121*H121,2)</f>
        <v>0</v>
      </c>
      <c r="BL121" s="19" t="s">
        <v>367</v>
      </c>
      <c r="BM121" s="228" t="s">
        <v>2452</v>
      </c>
    </row>
    <row r="122" s="2" customFormat="1" ht="21.75" customHeight="1">
      <c r="A122" s="40"/>
      <c r="B122" s="41"/>
      <c r="C122" s="217" t="s">
        <v>182</v>
      </c>
      <c r="D122" s="217" t="s">
        <v>264</v>
      </c>
      <c r="E122" s="218" t="s">
        <v>2453</v>
      </c>
      <c r="F122" s="219" t="s">
        <v>2454</v>
      </c>
      <c r="G122" s="220" t="s">
        <v>130</v>
      </c>
      <c r="H122" s="221">
        <v>320</v>
      </c>
      <c r="I122" s="222"/>
      <c r="J122" s="223">
        <f>ROUND(I122*H122,2)</f>
        <v>0</v>
      </c>
      <c r="K122" s="219" t="s">
        <v>19</v>
      </c>
      <c r="L122" s="46"/>
      <c r="M122" s="224" t="s">
        <v>19</v>
      </c>
      <c r="N122" s="225" t="s">
        <v>46</v>
      </c>
      <c r="O122" s="86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8" t="s">
        <v>367</v>
      </c>
      <c r="AT122" s="228" t="s">
        <v>264</v>
      </c>
      <c r="AU122" s="228" t="s">
        <v>84</v>
      </c>
      <c r="AY122" s="19" t="s">
        <v>262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9" t="s">
        <v>82</v>
      </c>
      <c r="BK122" s="229">
        <f>ROUND(I122*H122,2)</f>
        <v>0</v>
      </c>
      <c r="BL122" s="19" t="s">
        <v>367</v>
      </c>
      <c r="BM122" s="228" t="s">
        <v>2455</v>
      </c>
    </row>
    <row r="123" s="2" customFormat="1" ht="16.5" customHeight="1">
      <c r="A123" s="40"/>
      <c r="B123" s="41"/>
      <c r="C123" s="268" t="s">
        <v>2456</v>
      </c>
      <c r="D123" s="268" t="s">
        <v>315</v>
      </c>
      <c r="E123" s="269" t="s">
        <v>2457</v>
      </c>
      <c r="F123" s="270" t="s">
        <v>2458</v>
      </c>
      <c r="G123" s="271" t="s">
        <v>130</v>
      </c>
      <c r="H123" s="272">
        <v>120</v>
      </c>
      <c r="I123" s="273"/>
      <c r="J123" s="274">
        <f>ROUND(I123*H123,2)</f>
        <v>0</v>
      </c>
      <c r="K123" s="270" t="s">
        <v>19</v>
      </c>
      <c r="L123" s="275"/>
      <c r="M123" s="276" t="s">
        <v>19</v>
      </c>
      <c r="N123" s="277" t="s">
        <v>46</v>
      </c>
      <c r="O123" s="86"/>
      <c r="P123" s="226">
        <f>O123*H123</f>
        <v>0</v>
      </c>
      <c r="Q123" s="226">
        <v>6.0000000000000002E-05</v>
      </c>
      <c r="R123" s="226">
        <f>Q123*H123</f>
        <v>0.0071999999999999998</v>
      </c>
      <c r="S123" s="226">
        <v>0</v>
      </c>
      <c r="T123" s="22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8" t="s">
        <v>477</v>
      </c>
      <c r="AT123" s="228" t="s">
        <v>315</v>
      </c>
      <c r="AU123" s="228" t="s">
        <v>84</v>
      </c>
      <c r="AY123" s="19" t="s">
        <v>262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9" t="s">
        <v>82</v>
      </c>
      <c r="BK123" s="229">
        <f>ROUND(I123*H123,2)</f>
        <v>0</v>
      </c>
      <c r="BL123" s="19" t="s">
        <v>367</v>
      </c>
      <c r="BM123" s="228" t="s">
        <v>2459</v>
      </c>
    </row>
    <row r="124" s="2" customFormat="1" ht="16.5" customHeight="1">
      <c r="A124" s="40"/>
      <c r="B124" s="41"/>
      <c r="C124" s="268" t="s">
        <v>2460</v>
      </c>
      <c r="D124" s="268" t="s">
        <v>315</v>
      </c>
      <c r="E124" s="269" t="s">
        <v>2461</v>
      </c>
      <c r="F124" s="270" t="s">
        <v>2462</v>
      </c>
      <c r="G124" s="271" t="s">
        <v>130</v>
      </c>
      <c r="H124" s="272">
        <v>50</v>
      </c>
      <c r="I124" s="273"/>
      <c r="J124" s="274">
        <f>ROUND(I124*H124,2)</f>
        <v>0</v>
      </c>
      <c r="K124" s="270" t="s">
        <v>19</v>
      </c>
      <c r="L124" s="275"/>
      <c r="M124" s="276" t="s">
        <v>19</v>
      </c>
      <c r="N124" s="277" t="s">
        <v>46</v>
      </c>
      <c r="O124" s="86"/>
      <c r="P124" s="226">
        <f>O124*H124</f>
        <v>0</v>
      </c>
      <c r="Q124" s="226">
        <v>8.0000000000000007E-05</v>
      </c>
      <c r="R124" s="226">
        <f>Q124*H124</f>
        <v>0.0040000000000000001</v>
      </c>
      <c r="S124" s="226">
        <v>0</v>
      </c>
      <c r="T124" s="227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8" t="s">
        <v>477</v>
      </c>
      <c r="AT124" s="228" t="s">
        <v>315</v>
      </c>
      <c r="AU124" s="228" t="s">
        <v>84</v>
      </c>
      <c r="AY124" s="19" t="s">
        <v>262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9" t="s">
        <v>82</v>
      </c>
      <c r="BK124" s="229">
        <f>ROUND(I124*H124,2)</f>
        <v>0</v>
      </c>
      <c r="BL124" s="19" t="s">
        <v>367</v>
      </c>
      <c r="BM124" s="228" t="s">
        <v>2463</v>
      </c>
    </row>
    <row r="125" s="2" customFormat="1" ht="16.5" customHeight="1">
      <c r="A125" s="40"/>
      <c r="B125" s="41"/>
      <c r="C125" s="268" t="s">
        <v>2464</v>
      </c>
      <c r="D125" s="268" t="s">
        <v>315</v>
      </c>
      <c r="E125" s="269" t="s">
        <v>2465</v>
      </c>
      <c r="F125" s="270" t="s">
        <v>2466</v>
      </c>
      <c r="G125" s="271" t="s">
        <v>130</v>
      </c>
      <c r="H125" s="272">
        <v>150</v>
      </c>
      <c r="I125" s="273"/>
      <c r="J125" s="274">
        <f>ROUND(I125*H125,2)</f>
        <v>0</v>
      </c>
      <c r="K125" s="270" t="s">
        <v>19</v>
      </c>
      <c r="L125" s="275"/>
      <c r="M125" s="276" t="s">
        <v>19</v>
      </c>
      <c r="N125" s="277" t="s">
        <v>46</v>
      </c>
      <c r="O125" s="86"/>
      <c r="P125" s="226">
        <f>O125*H125</f>
        <v>0</v>
      </c>
      <c r="Q125" s="226">
        <v>0.00012999999999999999</v>
      </c>
      <c r="R125" s="226">
        <f>Q125*H125</f>
        <v>0.0195</v>
      </c>
      <c r="S125" s="226">
        <v>0</v>
      </c>
      <c r="T125" s="22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8" t="s">
        <v>477</v>
      </c>
      <c r="AT125" s="228" t="s">
        <v>315</v>
      </c>
      <c r="AU125" s="228" t="s">
        <v>84</v>
      </c>
      <c r="AY125" s="19" t="s">
        <v>262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9" t="s">
        <v>82</v>
      </c>
      <c r="BK125" s="229">
        <f>ROUND(I125*H125,2)</f>
        <v>0</v>
      </c>
      <c r="BL125" s="19" t="s">
        <v>367</v>
      </c>
      <c r="BM125" s="228" t="s">
        <v>2467</v>
      </c>
    </row>
    <row r="126" s="2" customFormat="1" ht="16.5" customHeight="1">
      <c r="A126" s="40"/>
      <c r="B126" s="41"/>
      <c r="C126" s="217" t="s">
        <v>1535</v>
      </c>
      <c r="D126" s="217" t="s">
        <v>264</v>
      </c>
      <c r="E126" s="218" t="s">
        <v>2468</v>
      </c>
      <c r="F126" s="219" t="s">
        <v>2469</v>
      </c>
      <c r="G126" s="220" t="s">
        <v>130</v>
      </c>
      <c r="H126" s="221">
        <v>985</v>
      </c>
      <c r="I126" s="222"/>
      <c r="J126" s="223">
        <f>ROUND(I126*H126,2)</f>
        <v>0</v>
      </c>
      <c r="K126" s="219" t="s">
        <v>19</v>
      </c>
      <c r="L126" s="46"/>
      <c r="M126" s="224" t="s">
        <v>19</v>
      </c>
      <c r="N126" s="225" t="s">
        <v>46</v>
      </c>
      <c r="O126" s="86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8" t="s">
        <v>367</v>
      </c>
      <c r="AT126" s="228" t="s">
        <v>264</v>
      </c>
      <c r="AU126" s="228" t="s">
        <v>84</v>
      </c>
      <c r="AY126" s="19" t="s">
        <v>262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9" t="s">
        <v>82</v>
      </c>
      <c r="BK126" s="229">
        <f>ROUND(I126*H126,2)</f>
        <v>0</v>
      </c>
      <c r="BL126" s="19" t="s">
        <v>367</v>
      </c>
      <c r="BM126" s="228" t="s">
        <v>2470</v>
      </c>
    </row>
    <row r="127" s="2" customFormat="1" ht="16.5" customHeight="1">
      <c r="A127" s="40"/>
      <c r="B127" s="41"/>
      <c r="C127" s="268" t="s">
        <v>2471</v>
      </c>
      <c r="D127" s="268" t="s">
        <v>315</v>
      </c>
      <c r="E127" s="269" t="s">
        <v>2472</v>
      </c>
      <c r="F127" s="270" t="s">
        <v>2473</v>
      </c>
      <c r="G127" s="271" t="s">
        <v>130</v>
      </c>
      <c r="H127" s="272">
        <v>985</v>
      </c>
      <c r="I127" s="273"/>
      <c r="J127" s="274">
        <f>ROUND(I127*H127,2)</f>
        <v>0</v>
      </c>
      <c r="K127" s="270" t="s">
        <v>19</v>
      </c>
      <c r="L127" s="275"/>
      <c r="M127" s="276" t="s">
        <v>19</v>
      </c>
      <c r="N127" s="277" t="s">
        <v>46</v>
      </c>
      <c r="O127" s="86"/>
      <c r="P127" s="226">
        <f>O127*H127</f>
        <v>0</v>
      </c>
      <c r="Q127" s="226">
        <v>0.00012</v>
      </c>
      <c r="R127" s="226">
        <f>Q127*H127</f>
        <v>0.1182</v>
      </c>
      <c r="S127" s="226">
        <v>0</v>
      </c>
      <c r="T127" s="227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8" t="s">
        <v>477</v>
      </c>
      <c r="AT127" s="228" t="s">
        <v>315</v>
      </c>
      <c r="AU127" s="228" t="s">
        <v>84</v>
      </c>
      <c r="AY127" s="19" t="s">
        <v>262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9" t="s">
        <v>82</v>
      </c>
      <c r="BK127" s="229">
        <f>ROUND(I127*H127,2)</f>
        <v>0</v>
      </c>
      <c r="BL127" s="19" t="s">
        <v>367</v>
      </c>
      <c r="BM127" s="228" t="s">
        <v>2474</v>
      </c>
    </row>
    <row r="128" s="2" customFormat="1" ht="16.5" customHeight="1">
      <c r="A128" s="40"/>
      <c r="B128" s="41"/>
      <c r="C128" s="217" t="s">
        <v>428</v>
      </c>
      <c r="D128" s="217" t="s">
        <v>264</v>
      </c>
      <c r="E128" s="218" t="s">
        <v>2475</v>
      </c>
      <c r="F128" s="219" t="s">
        <v>2476</v>
      </c>
      <c r="G128" s="220" t="s">
        <v>130</v>
      </c>
      <c r="H128" s="221">
        <v>770</v>
      </c>
      <c r="I128" s="222"/>
      <c r="J128" s="223">
        <f>ROUND(I128*H128,2)</f>
        <v>0</v>
      </c>
      <c r="K128" s="219" t="s">
        <v>19</v>
      </c>
      <c r="L128" s="46"/>
      <c r="M128" s="224" t="s">
        <v>19</v>
      </c>
      <c r="N128" s="225" t="s">
        <v>46</v>
      </c>
      <c r="O128" s="86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8" t="s">
        <v>367</v>
      </c>
      <c r="AT128" s="228" t="s">
        <v>264</v>
      </c>
      <c r="AU128" s="228" t="s">
        <v>84</v>
      </c>
      <c r="AY128" s="19" t="s">
        <v>262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9" t="s">
        <v>82</v>
      </c>
      <c r="BK128" s="229">
        <f>ROUND(I128*H128,2)</f>
        <v>0</v>
      </c>
      <c r="BL128" s="19" t="s">
        <v>367</v>
      </c>
      <c r="BM128" s="228" t="s">
        <v>2477</v>
      </c>
    </row>
    <row r="129" s="2" customFormat="1" ht="16.5" customHeight="1">
      <c r="A129" s="40"/>
      <c r="B129" s="41"/>
      <c r="C129" s="268" t="s">
        <v>2478</v>
      </c>
      <c r="D129" s="268" t="s">
        <v>315</v>
      </c>
      <c r="E129" s="269" t="s">
        <v>2479</v>
      </c>
      <c r="F129" s="270" t="s">
        <v>2480</v>
      </c>
      <c r="G129" s="271" t="s">
        <v>130</v>
      </c>
      <c r="H129" s="272">
        <v>770</v>
      </c>
      <c r="I129" s="273"/>
      <c r="J129" s="274">
        <f>ROUND(I129*H129,2)</f>
        <v>0</v>
      </c>
      <c r="K129" s="270" t="s">
        <v>19</v>
      </c>
      <c r="L129" s="275"/>
      <c r="M129" s="276" t="s">
        <v>19</v>
      </c>
      <c r="N129" s="277" t="s">
        <v>46</v>
      </c>
      <c r="O129" s="86"/>
      <c r="P129" s="226">
        <f>O129*H129</f>
        <v>0</v>
      </c>
      <c r="Q129" s="226">
        <v>0.00017000000000000001</v>
      </c>
      <c r="R129" s="226">
        <f>Q129*H129</f>
        <v>0.13090000000000002</v>
      </c>
      <c r="S129" s="226">
        <v>0</v>
      </c>
      <c r="T129" s="227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8" t="s">
        <v>477</v>
      </c>
      <c r="AT129" s="228" t="s">
        <v>315</v>
      </c>
      <c r="AU129" s="228" t="s">
        <v>84</v>
      </c>
      <c r="AY129" s="19" t="s">
        <v>262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9" t="s">
        <v>82</v>
      </c>
      <c r="BK129" s="229">
        <f>ROUND(I129*H129,2)</f>
        <v>0</v>
      </c>
      <c r="BL129" s="19" t="s">
        <v>367</v>
      </c>
      <c r="BM129" s="228" t="s">
        <v>2481</v>
      </c>
    </row>
    <row r="130" s="2" customFormat="1" ht="16.5" customHeight="1">
      <c r="A130" s="40"/>
      <c r="B130" s="41"/>
      <c r="C130" s="217" t="s">
        <v>2482</v>
      </c>
      <c r="D130" s="217" t="s">
        <v>264</v>
      </c>
      <c r="E130" s="218" t="s">
        <v>2483</v>
      </c>
      <c r="F130" s="219" t="s">
        <v>2484</v>
      </c>
      <c r="G130" s="220" t="s">
        <v>130</v>
      </c>
      <c r="H130" s="221">
        <v>80</v>
      </c>
      <c r="I130" s="222"/>
      <c r="J130" s="223">
        <f>ROUND(I130*H130,2)</f>
        <v>0</v>
      </c>
      <c r="K130" s="219" t="s">
        <v>19</v>
      </c>
      <c r="L130" s="46"/>
      <c r="M130" s="224" t="s">
        <v>19</v>
      </c>
      <c r="N130" s="225" t="s">
        <v>46</v>
      </c>
      <c r="O130" s="86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8" t="s">
        <v>367</v>
      </c>
      <c r="AT130" s="228" t="s">
        <v>264</v>
      </c>
      <c r="AU130" s="228" t="s">
        <v>84</v>
      </c>
      <c r="AY130" s="19" t="s">
        <v>262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9" t="s">
        <v>82</v>
      </c>
      <c r="BK130" s="229">
        <f>ROUND(I130*H130,2)</f>
        <v>0</v>
      </c>
      <c r="BL130" s="19" t="s">
        <v>367</v>
      </c>
      <c r="BM130" s="228" t="s">
        <v>2485</v>
      </c>
    </row>
    <row r="131" s="2" customFormat="1" ht="16.5" customHeight="1">
      <c r="A131" s="40"/>
      <c r="B131" s="41"/>
      <c r="C131" s="268" t="s">
        <v>2486</v>
      </c>
      <c r="D131" s="268" t="s">
        <v>315</v>
      </c>
      <c r="E131" s="269" t="s">
        <v>2487</v>
      </c>
      <c r="F131" s="270" t="s">
        <v>2488</v>
      </c>
      <c r="G131" s="271" t="s">
        <v>130</v>
      </c>
      <c r="H131" s="272">
        <v>50</v>
      </c>
      <c r="I131" s="273"/>
      <c r="J131" s="274">
        <f>ROUND(I131*H131,2)</f>
        <v>0</v>
      </c>
      <c r="K131" s="270" t="s">
        <v>19</v>
      </c>
      <c r="L131" s="275"/>
      <c r="M131" s="276" t="s">
        <v>19</v>
      </c>
      <c r="N131" s="277" t="s">
        <v>46</v>
      </c>
      <c r="O131" s="86"/>
      <c r="P131" s="226">
        <f>O131*H131</f>
        <v>0</v>
      </c>
      <c r="Q131" s="226">
        <v>0.00016000000000000001</v>
      </c>
      <c r="R131" s="226">
        <f>Q131*H131</f>
        <v>0.0080000000000000002</v>
      </c>
      <c r="S131" s="226">
        <v>0</v>
      </c>
      <c r="T131" s="227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8" t="s">
        <v>477</v>
      </c>
      <c r="AT131" s="228" t="s">
        <v>315</v>
      </c>
      <c r="AU131" s="228" t="s">
        <v>84</v>
      </c>
      <c r="AY131" s="19" t="s">
        <v>262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9" t="s">
        <v>82</v>
      </c>
      <c r="BK131" s="229">
        <f>ROUND(I131*H131,2)</f>
        <v>0</v>
      </c>
      <c r="BL131" s="19" t="s">
        <v>367</v>
      </c>
      <c r="BM131" s="228" t="s">
        <v>2489</v>
      </c>
    </row>
    <row r="132" s="2" customFormat="1" ht="16.5" customHeight="1">
      <c r="A132" s="40"/>
      <c r="B132" s="41"/>
      <c r="C132" s="268" t="s">
        <v>2490</v>
      </c>
      <c r="D132" s="268" t="s">
        <v>315</v>
      </c>
      <c r="E132" s="269" t="s">
        <v>2491</v>
      </c>
      <c r="F132" s="270" t="s">
        <v>2492</v>
      </c>
      <c r="G132" s="271" t="s">
        <v>130</v>
      </c>
      <c r="H132" s="272">
        <v>30</v>
      </c>
      <c r="I132" s="273"/>
      <c r="J132" s="274">
        <f>ROUND(I132*H132,2)</f>
        <v>0</v>
      </c>
      <c r="K132" s="270" t="s">
        <v>19</v>
      </c>
      <c r="L132" s="275"/>
      <c r="M132" s="276" t="s">
        <v>19</v>
      </c>
      <c r="N132" s="277" t="s">
        <v>46</v>
      </c>
      <c r="O132" s="86"/>
      <c r="P132" s="226">
        <f>O132*H132</f>
        <v>0</v>
      </c>
      <c r="Q132" s="226">
        <v>0.00025000000000000001</v>
      </c>
      <c r="R132" s="226">
        <f>Q132*H132</f>
        <v>0.0074999999999999997</v>
      </c>
      <c r="S132" s="226">
        <v>0</v>
      </c>
      <c r="T132" s="227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8" t="s">
        <v>477</v>
      </c>
      <c r="AT132" s="228" t="s">
        <v>315</v>
      </c>
      <c r="AU132" s="228" t="s">
        <v>84</v>
      </c>
      <c r="AY132" s="19" t="s">
        <v>262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9" t="s">
        <v>82</v>
      </c>
      <c r="BK132" s="229">
        <f>ROUND(I132*H132,2)</f>
        <v>0</v>
      </c>
      <c r="BL132" s="19" t="s">
        <v>367</v>
      </c>
      <c r="BM132" s="228" t="s">
        <v>2493</v>
      </c>
    </row>
    <row r="133" s="2" customFormat="1" ht="16.5" customHeight="1">
      <c r="A133" s="40"/>
      <c r="B133" s="41"/>
      <c r="C133" s="217" t="s">
        <v>2494</v>
      </c>
      <c r="D133" s="217" t="s">
        <v>264</v>
      </c>
      <c r="E133" s="218" t="s">
        <v>2495</v>
      </c>
      <c r="F133" s="219" t="s">
        <v>2496</v>
      </c>
      <c r="G133" s="220" t="s">
        <v>130</v>
      </c>
      <c r="H133" s="221">
        <v>25</v>
      </c>
      <c r="I133" s="222"/>
      <c r="J133" s="223">
        <f>ROUND(I133*H133,2)</f>
        <v>0</v>
      </c>
      <c r="K133" s="219" t="s">
        <v>19</v>
      </c>
      <c r="L133" s="46"/>
      <c r="M133" s="224" t="s">
        <v>19</v>
      </c>
      <c r="N133" s="225" t="s">
        <v>46</v>
      </c>
      <c r="O133" s="86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8" t="s">
        <v>367</v>
      </c>
      <c r="AT133" s="228" t="s">
        <v>264</v>
      </c>
      <c r="AU133" s="228" t="s">
        <v>84</v>
      </c>
      <c r="AY133" s="19" t="s">
        <v>262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9" t="s">
        <v>82</v>
      </c>
      <c r="BK133" s="229">
        <f>ROUND(I133*H133,2)</f>
        <v>0</v>
      </c>
      <c r="BL133" s="19" t="s">
        <v>367</v>
      </c>
      <c r="BM133" s="228" t="s">
        <v>2497</v>
      </c>
    </row>
    <row r="134" s="2" customFormat="1" ht="16.5" customHeight="1">
      <c r="A134" s="40"/>
      <c r="B134" s="41"/>
      <c r="C134" s="268" t="s">
        <v>2498</v>
      </c>
      <c r="D134" s="268" t="s">
        <v>315</v>
      </c>
      <c r="E134" s="269" t="s">
        <v>2499</v>
      </c>
      <c r="F134" s="270" t="s">
        <v>2500</v>
      </c>
      <c r="G134" s="271" t="s">
        <v>130</v>
      </c>
      <c r="H134" s="272">
        <v>25</v>
      </c>
      <c r="I134" s="273"/>
      <c r="J134" s="274">
        <f>ROUND(I134*H134,2)</f>
        <v>0</v>
      </c>
      <c r="K134" s="270" t="s">
        <v>19</v>
      </c>
      <c r="L134" s="275"/>
      <c r="M134" s="276" t="s">
        <v>19</v>
      </c>
      <c r="N134" s="277" t="s">
        <v>46</v>
      </c>
      <c r="O134" s="86"/>
      <c r="P134" s="226">
        <f>O134*H134</f>
        <v>0</v>
      </c>
      <c r="Q134" s="226">
        <v>0.00034000000000000002</v>
      </c>
      <c r="R134" s="226">
        <f>Q134*H134</f>
        <v>0.0085000000000000006</v>
      </c>
      <c r="S134" s="226">
        <v>0</v>
      </c>
      <c r="T134" s="227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8" t="s">
        <v>477</v>
      </c>
      <c r="AT134" s="228" t="s">
        <v>315</v>
      </c>
      <c r="AU134" s="228" t="s">
        <v>84</v>
      </c>
      <c r="AY134" s="19" t="s">
        <v>262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9" t="s">
        <v>82</v>
      </c>
      <c r="BK134" s="229">
        <f>ROUND(I134*H134,2)</f>
        <v>0</v>
      </c>
      <c r="BL134" s="19" t="s">
        <v>367</v>
      </c>
      <c r="BM134" s="228" t="s">
        <v>2501</v>
      </c>
    </row>
    <row r="135" s="2" customFormat="1" ht="16.5" customHeight="1">
      <c r="A135" s="40"/>
      <c r="B135" s="41"/>
      <c r="C135" s="217" t="s">
        <v>2502</v>
      </c>
      <c r="D135" s="217" t="s">
        <v>264</v>
      </c>
      <c r="E135" s="218" t="s">
        <v>2503</v>
      </c>
      <c r="F135" s="219" t="s">
        <v>2504</v>
      </c>
      <c r="G135" s="220" t="s">
        <v>130</v>
      </c>
      <c r="H135" s="221">
        <v>20</v>
      </c>
      <c r="I135" s="222"/>
      <c r="J135" s="223">
        <f>ROUND(I135*H135,2)</f>
        <v>0</v>
      </c>
      <c r="K135" s="219" t="s">
        <v>19</v>
      </c>
      <c r="L135" s="46"/>
      <c r="M135" s="224" t="s">
        <v>19</v>
      </c>
      <c r="N135" s="225" t="s">
        <v>46</v>
      </c>
      <c r="O135" s="86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8" t="s">
        <v>367</v>
      </c>
      <c r="AT135" s="228" t="s">
        <v>264</v>
      </c>
      <c r="AU135" s="228" t="s">
        <v>84</v>
      </c>
      <c r="AY135" s="19" t="s">
        <v>262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9" t="s">
        <v>82</v>
      </c>
      <c r="BK135" s="229">
        <f>ROUND(I135*H135,2)</f>
        <v>0</v>
      </c>
      <c r="BL135" s="19" t="s">
        <v>367</v>
      </c>
      <c r="BM135" s="228" t="s">
        <v>2505</v>
      </c>
    </row>
    <row r="136" s="2" customFormat="1" ht="16.5" customHeight="1">
      <c r="A136" s="40"/>
      <c r="B136" s="41"/>
      <c r="C136" s="268" t="s">
        <v>2506</v>
      </c>
      <c r="D136" s="268" t="s">
        <v>315</v>
      </c>
      <c r="E136" s="269" t="s">
        <v>2507</v>
      </c>
      <c r="F136" s="270" t="s">
        <v>2508</v>
      </c>
      <c r="G136" s="271" t="s">
        <v>130</v>
      </c>
      <c r="H136" s="272">
        <v>20</v>
      </c>
      <c r="I136" s="273"/>
      <c r="J136" s="274">
        <f>ROUND(I136*H136,2)</f>
        <v>0</v>
      </c>
      <c r="K136" s="270" t="s">
        <v>19</v>
      </c>
      <c r="L136" s="275"/>
      <c r="M136" s="276" t="s">
        <v>19</v>
      </c>
      <c r="N136" s="277" t="s">
        <v>46</v>
      </c>
      <c r="O136" s="86"/>
      <c r="P136" s="226">
        <f>O136*H136</f>
        <v>0</v>
      </c>
      <c r="Q136" s="226">
        <v>0.00064000000000000005</v>
      </c>
      <c r="R136" s="226">
        <f>Q136*H136</f>
        <v>0.012800000000000001</v>
      </c>
      <c r="S136" s="226">
        <v>0</v>
      </c>
      <c r="T136" s="22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8" t="s">
        <v>477</v>
      </c>
      <c r="AT136" s="228" t="s">
        <v>315</v>
      </c>
      <c r="AU136" s="228" t="s">
        <v>84</v>
      </c>
      <c r="AY136" s="19" t="s">
        <v>262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9" t="s">
        <v>82</v>
      </c>
      <c r="BK136" s="229">
        <f>ROUND(I136*H136,2)</f>
        <v>0</v>
      </c>
      <c r="BL136" s="19" t="s">
        <v>367</v>
      </c>
      <c r="BM136" s="228" t="s">
        <v>2509</v>
      </c>
    </row>
    <row r="137" s="2" customFormat="1" ht="16.5" customHeight="1">
      <c r="A137" s="40"/>
      <c r="B137" s="41"/>
      <c r="C137" s="217" t="s">
        <v>2510</v>
      </c>
      <c r="D137" s="217" t="s">
        <v>264</v>
      </c>
      <c r="E137" s="218" t="s">
        <v>2511</v>
      </c>
      <c r="F137" s="219" t="s">
        <v>2512</v>
      </c>
      <c r="G137" s="220" t="s">
        <v>130</v>
      </c>
      <c r="H137" s="221">
        <v>5</v>
      </c>
      <c r="I137" s="222"/>
      <c r="J137" s="223">
        <f>ROUND(I137*H137,2)</f>
        <v>0</v>
      </c>
      <c r="K137" s="219" t="s">
        <v>19</v>
      </c>
      <c r="L137" s="46"/>
      <c r="M137" s="224" t="s">
        <v>19</v>
      </c>
      <c r="N137" s="225" t="s">
        <v>46</v>
      </c>
      <c r="O137" s="86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8" t="s">
        <v>367</v>
      </c>
      <c r="AT137" s="228" t="s">
        <v>264</v>
      </c>
      <c r="AU137" s="228" t="s">
        <v>84</v>
      </c>
      <c r="AY137" s="19" t="s">
        <v>262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9" t="s">
        <v>82</v>
      </c>
      <c r="BK137" s="229">
        <f>ROUND(I137*H137,2)</f>
        <v>0</v>
      </c>
      <c r="BL137" s="19" t="s">
        <v>367</v>
      </c>
      <c r="BM137" s="228" t="s">
        <v>2513</v>
      </c>
    </row>
    <row r="138" s="2" customFormat="1" ht="21.75" customHeight="1">
      <c r="A138" s="40"/>
      <c r="B138" s="41"/>
      <c r="C138" s="268" t="s">
        <v>2514</v>
      </c>
      <c r="D138" s="268" t="s">
        <v>315</v>
      </c>
      <c r="E138" s="269" t="s">
        <v>2515</v>
      </c>
      <c r="F138" s="270" t="s">
        <v>2516</v>
      </c>
      <c r="G138" s="271" t="s">
        <v>130</v>
      </c>
      <c r="H138" s="272">
        <v>5</v>
      </c>
      <c r="I138" s="273"/>
      <c r="J138" s="274">
        <f>ROUND(I138*H138,2)</f>
        <v>0</v>
      </c>
      <c r="K138" s="270" t="s">
        <v>19</v>
      </c>
      <c r="L138" s="275"/>
      <c r="M138" s="276" t="s">
        <v>19</v>
      </c>
      <c r="N138" s="277" t="s">
        <v>46</v>
      </c>
      <c r="O138" s="86"/>
      <c r="P138" s="226">
        <f>O138*H138</f>
        <v>0</v>
      </c>
      <c r="Q138" s="226">
        <v>0.00027999999999999998</v>
      </c>
      <c r="R138" s="226">
        <f>Q138*H138</f>
        <v>0.0013999999999999998</v>
      </c>
      <c r="S138" s="226">
        <v>0</v>
      </c>
      <c r="T138" s="22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8" t="s">
        <v>477</v>
      </c>
      <c r="AT138" s="228" t="s">
        <v>315</v>
      </c>
      <c r="AU138" s="228" t="s">
        <v>84</v>
      </c>
      <c r="AY138" s="19" t="s">
        <v>262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9" t="s">
        <v>82</v>
      </c>
      <c r="BK138" s="229">
        <f>ROUND(I138*H138,2)</f>
        <v>0</v>
      </c>
      <c r="BL138" s="19" t="s">
        <v>367</v>
      </c>
      <c r="BM138" s="228" t="s">
        <v>2517</v>
      </c>
    </row>
    <row r="139" s="2" customFormat="1" ht="16.5" customHeight="1">
      <c r="A139" s="40"/>
      <c r="B139" s="41"/>
      <c r="C139" s="217" t="s">
        <v>2518</v>
      </c>
      <c r="D139" s="217" t="s">
        <v>264</v>
      </c>
      <c r="E139" s="218" t="s">
        <v>2519</v>
      </c>
      <c r="F139" s="219" t="s">
        <v>2520</v>
      </c>
      <c r="G139" s="220" t="s">
        <v>130</v>
      </c>
      <c r="H139" s="221">
        <v>50</v>
      </c>
      <c r="I139" s="222"/>
      <c r="J139" s="223">
        <f>ROUND(I139*H139,2)</f>
        <v>0</v>
      </c>
      <c r="K139" s="219" t="s">
        <v>19</v>
      </c>
      <c r="L139" s="46"/>
      <c r="M139" s="224" t="s">
        <v>19</v>
      </c>
      <c r="N139" s="225" t="s">
        <v>46</v>
      </c>
      <c r="O139" s="86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8" t="s">
        <v>367</v>
      </c>
      <c r="AT139" s="228" t="s">
        <v>264</v>
      </c>
      <c r="AU139" s="228" t="s">
        <v>84</v>
      </c>
      <c r="AY139" s="19" t="s">
        <v>262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9" t="s">
        <v>82</v>
      </c>
      <c r="BK139" s="229">
        <f>ROUND(I139*H139,2)</f>
        <v>0</v>
      </c>
      <c r="BL139" s="19" t="s">
        <v>367</v>
      </c>
      <c r="BM139" s="228" t="s">
        <v>2521</v>
      </c>
    </row>
    <row r="140" s="2" customFormat="1" ht="16.5" customHeight="1">
      <c r="A140" s="40"/>
      <c r="B140" s="41"/>
      <c r="C140" s="268" t="s">
        <v>2522</v>
      </c>
      <c r="D140" s="268" t="s">
        <v>315</v>
      </c>
      <c r="E140" s="269" t="s">
        <v>2523</v>
      </c>
      <c r="F140" s="270" t="s">
        <v>2524</v>
      </c>
      <c r="G140" s="271" t="s">
        <v>130</v>
      </c>
      <c r="H140" s="272">
        <v>50</v>
      </c>
      <c r="I140" s="273"/>
      <c r="J140" s="274">
        <f>ROUND(I140*H140,2)</f>
        <v>0</v>
      </c>
      <c r="K140" s="270" t="s">
        <v>19</v>
      </c>
      <c r="L140" s="275"/>
      <c r="M140" s="276" t="s">
        <v>19</v>
      </c>
      <c r="N140" s="277" t="s">
        <v>46</v>
      </c>
      <c r="O140" s="86"/>
      <c r="P140" s="226">
        <f>O140*H140</f>
        <v>0</v>
      </c>
      <c r="Q140" s="226">
        <v>0.00020000000000000001</v>
      </c>
      <c r="R140" s="226">
        <f>Q140*H140</f>
        <v>0.01</v>
      </c>
      <c r="S140" s="226">
        <v>0</v>
      </c>
      <c r="T140" s="22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8" t="s">
        <v>477</v>
      </c>
      <c r="AT140" s="228" t="s">
        <v>315</v>
      </c>
      <c r="AU140" s="228" t="s">
        <v>84</v>
      </c>
      <c r="AY140" s="19" t="s">
        <v>262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9" t="s">
        <v>82</v>
      </c>
      <c r="BK140" s="229">
        <f>ROUND(I140*H140,2)</f>
        <v>0</v>
      </c>
      <c r="BL140" s="19" t="s">
        <v>367</v>
      </c>
      <c r="BM140" s="228" t="s">
        <v>2525</v>
      </c>
    </row>
    <row r="141" s="2" customFormat="1" ht="16.5" customHeight="1">
      <c r="A141" s="40"/>
      <c r="B141" s="41"/>
      <c r="C141" s="217" t="s">
        <v>2526</v>
      </c>
      <c r="D141" s="217" t="s">
        <v>264</v>
      </c>
      <c r="E141" s="218" t="s">
        <v>2527</v>
      </c>
      <c r="F141" s="219" t="s">
        <v>2528</v>
      </c>
      <c r="G141" s="220" t="s">
        <v>130</v>
      </c>
      <c r="H141" s="221">
        <v>100</v>
      </c>
      <c r="I141" s="222"/>
      <c r="J141" s="223">
        <f>ROUND(I141*H141,2)</f>
        <v>0</v>
      </c>
      <c r="K141" s="219" t="s">
        <v>19</v>
      </c>
      <c r="L141" s="46"/>
      <c r="M141" s="224" t="s">
        <v>19</v>
      </c>
      <c r="N141" s="225" t="s">
        <v>46</v>
      </c>
      <c r="O141" s="86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8" t="s">
        <v>367</v>
      </c>
      <c r="AT141" s="228" t="s">
        <v>264</v>
      </c>
      <c r="AU141" s="228" t="s">
        <v>84</v>
      </c>
      <c r="AY141" s="19" t="s">
        <v>262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9" t="s">
        <v>82</v>
      </c>
      <c r="BK141" s="229">
        <f>ROUND(I141*H141,2)</f>
        <v>0</v>
      </c>
      <c r="BL141" s="19" t="s">
        <v>367</v>
      </c>
      <c r="BM141" s="228" t="s">
        <v>2529</v>
      </c>
    </row>
    <row r="142" s="2" customFormat="1" ht="16.5" customHeight="1">
      <c r="A142" s="40"/>
      <c r="B142" s="41"/>
      <c r="C142" s="268" t="s">
        <v>2530</v>
      </c>
      <c r="D142" s="268" t="s">
        <v>315</v>
      </c>
      <c r="E142" s="269" t="s">
        <v>2531</v>
      </c>
      <c r="F142" s="270" t="s">
        <v>2532</v>
      </c>
      <c r="G142" s="271" t="s">
        <v>130</v>
      </c>
      <c r="H142" s="272">
        <v>50</v>
      </c>
      <c r="I142" s="273"/>
      <c r="J142" s="274">
        <f>ROUND(I142*H142,2)</f>
        <v>0</v>
      </c>
      <c r="K142" s="270" t="s">
        <v>19</v>
      </c>
      <c r="L142" s="275"/>
      <c r="M142" s="276" t="s">
        <v>19</v>
      </c>
      <c r="N142" s="277" t="s">
        <v>46</v>
      </c>
      <c r="O142" s="86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8" t="s">
        <v>477</v>
      </c>
      <c r="AT142" s="228" t="s">
        <v>315</v>
      </c>
      <c r="AU142" s="228" t="s">
        <v>84</v>
      </c>
      <c r="AY142" s="19" t="s">
        <v>262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9" t="s">
        <v>82</v>
      </c>
      <c r="BK142" s="229">
        <f>ROUND(I142*H142,2)</f>
        <v>0</v>
      </c>
      <c r="BL142" s="19" t="s">
        <v>367</v>
      </c>
      <c r="BM142" s="228" t="s">
        <v>2533</v>
      </c>
    </row>
    <row r="143" s="2" customFormat="1" ht="16.5" customHeight="1">
      <c r="A143" s="40"/>
      <c r="B143" s="41"/>
      <c r="C143" s="268" t="s">
        <v>2534</v>
      </c>
      <c r="D143" s="268" t="s">
        <v>315</v>
      </c>
      <c r="E143" s="269" t="s">
        <v>2535</v>
      </c>
      <c r="F143" s="270" t="s">
        <v>2536</v>
      </c>
      <c r="G143" s="271" t="s">
        <v>130</v>
      </c>
      <c r="H143" s="272">
        <v>50</v>
      </c>
      <c r="I143" s="273"/>
      <c r="J143" s="274">
        <f>ROUND(I143*H143,2)</f>
        <v>0</v>
      </c>
      <c r="K143" s="270" t="s">
        <v>19</v>
      </c>
      <c r="L143" s="275"/>
      <c r="M143" s="276" t="s">
        <v>19</v>
      </c>
      <c r="N143" s="277" t="s">
        <v>46</v>
      </c>
      <c r="O143" s="86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8" t="s">
        <v>477</v>
      </c>
      <c r="AT143" s="228" t="s">
        <v>315</v>
      </c>
      <c r="AU143" s="228" t="s">
        <v>84</v>
      </c>
      <c r="AY143" s="19" t="s">
        <v>262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9" t="s">
        <v>82</v>
      </c>
      <c r="BK143" s="229">
        <f>ROUND(I143*H143,2)</f>
        <v>0</v>
      </c>
      <c r="BL143" s="19" t="s">
        <v>367</v>
      </c>
      <c r="BM143" s="228" t="s">
        <v>2537</v>
      </c>
    </row>
    <row r="144" s="2" customFormat="1" ht="16.5" customHeight="1">
      <c r="A144" s="40"/>
      <c r="B144" s="41"/>
      <c r="C144" s="217" t="s">
        <v>1084</v>
      </c>
      <c r="D144" s="217" t="s">
        <v>264</v>
      </c>
      <c r="E144" s="218" t="s">
        <v>2538</v>
      </c>
      <c r="F144" s="219" t="s">
        <v>2539</v>
      </c>
      <c r="G144" s="220" t="s">
        <v>370</v>
      </c>
      <c r="H144" s="221">
        <v>80</v>
      </c>
      <c r="I144" s="222"/>
      <c r="J144" s="223">
        <f>ROUND(I144*H144,2)</f>
        <v>0</v>
      </c>
      <c r="K144" s="219" t="s">
        <v>19</v>
      </c>
      <c r="L144" s="46"/>
      <c r="M144" s="224" t="s">
        <v>19</v>
      </c>
      <c r="N144" s="225" t="s">
        <v>46</v>
      </c>
      <c r="O144" s="86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8" t="s">
        <v>367</v>
      </c>
      <c r="AT144" s="228" t="s">
        <v>264</v>
      </c>
      <c r="AU144" s="228" t="s">
        <v>84</v>
      </c>
      <c r="AY144" s="19" t="s">
        <v>262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9" t="s">
        <v>82</v>
      </c>
      <c r="BK144" s="229">
        <f>ROUND(I144*H144,2)</f>
        <v>0</v>
      </c>
      <c r="BL144" s="19" t="s">
        <v>367</v>
      </c>
      <c r="BM144" s="228" t="s">
        <v>2540</v>
      </c>
    </row>
    <row r="145" s="2" customFormat="1" ht="16.5" customHeight="1">
      <c r="A145" s="40"/>
      <c r="B145" s="41"/>
      <c r="C145" s="217" t="s">
        <v>2541</v>
      </c>
      <c r="D145" s="217" t="s">
        <v>264</v>
      </c>
      <c r="E145" s="218" t="s">
        <v>2542</v>
      </c>
      <c r="F145" s="219" t="s">
        <v>2543</v>
      </c>
      <c r="G145" s="220" t="s">
        <v>370</v>
      </c>
      <c r="H145" s="221">
        <v>10</v>
      </c>
      <c r="I145" s="222"/>
      <c r="J145" s="223">
        <f>ROUND(I145*H145,2)</f>
        <v>0</v>
      </c>
      <c r="K145" s="219" t="s">
        <v>19</v>
      </c>
      <c r="L145" s="46"/>
      <c r="M145" s="224" t="s">
        <v>19</v>
      </c>
      <c r="N145" s="225" t="s">
        <v>46</v>
      </c>
      <c r="O145" s="86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8" t="s">
        <v>367</v>
      </c>
      <c r="AT145" s="228" t="s">
        <v>264</v>
      </c>
      <c r="AU145" s="228" t="s">
        <v>84</v>
      </c>
      <c r="AY145" s="19" t="s">
        <v>262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9" t="s">
        <v>82</v>
      </c>
      <c r="BK145" s="229">
        <f>ROUND(I145*H145,2)</f>
        <v>0</v>
      </c>
      <c r="BL145" s="19" t="s">
        <v>367</v>
      </c>
      <c r="BM145" s="228" t="s">
        <v>2544</v>
      </c>
    </row>
    <row r="146" s="2" customFormat="1" ht="16.5" customHeight="1">
      <c r="A146" s="40"/>
      <c r="B146" s="41"/>
      <c r="C146" s="217" t="s">
        <v>2545</v>
      </c>
      <c r="D146" s="217" t="s">
        <v>264</v>
      </c>
      <c r="E146" s="218" t="s">
        <v>2546</v>
      </c>
      <c r="F146" s="219" t="s">
        <v>2547</v>
      </c>
      <c r="G146" s="220" t="s">
        <v>370</v>
      </c>
      <c r="H146" s="221">
        <v>10</v>
      </c>
      <c r="I146" s="222"/>
      <c r="J146" s="223">
        <f>ROUND(I146*H146,2)</f>
        <v>0</v>
      </c>
      <c r="K146" s="219" t="s">
        <v>19</v>
      </c>
      <c r="L146" s="46"/>
      <c r="M146" s="224" t="s">
        <v>19</v>
      </c>
      <c r="N146" s="225" t="s">
        <v>46</v>
      </c>
      <c r="O146" s="86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8" t="s">
        <v>367</v>
      </c>
      <c r="AT146" s="228" t="s">
        <v>264</v>
      </c>
      <c r="AU146" s="228" t="s">
        <v>84</v>
      </c>
      <c r="AY146" s="19" t="s">
        <v>262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9" t="s">
        <v>82</v>
      </c>
      <c r="BK146" s="229">
        <f>ROUND(I146*H146,2)</f>
        <v>0</v>
      </c>
      <c r="BL146" s="19" t="s">
        <v>367</v>
      </c>
      <c r="BM146" s="228" t="s">
        <v>2548</v>
      </c>
    </row>
    <row r="147" s="2" customFormat="1" ht="16.5" customHeight="1">
      <c r="A147" s="40"/>
      <c r="B147" s="41"/>
      <c r="C147" s="217" t="s">
        <v>2549</v>
      </c>
      <c r="D147" s="217" t="s">
        <v>264</v>
      </c>
      <c r="E147" s="218" t="s">
        <v>2550</v>
      </c>
      <c r="F147" s="219" t="s">
        <v>2551</v>
      </c>
      <c r="G147" s="220" t="s">
        <v>370</v>
      </c>
      <c r="H147" s="221">
        <v>15</v>
      </c>
      <c r="I147" s="222"/>
      <c r="J147" s="223">
        <f>ROUND(I147*H147,2)</f>
        <v>0</v>
      </c>
      <c r="K147" s="219" t="s">
        <v>19</v>
      </c>
      <c r="L147" s="46"/>
      <c r="M147" s="224" t="s">
        <v>19</v>
      </c>
      <c r="N147" s="225" t="s">
        <v>46</v>
      </c>
      <c r="O147" s="86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8" t="s">
        <v>367</v>
      </c>
      <c r="AT147" s="228" t="s">
        <v>264</v>
      </c>
      <c r="AU147" s="228" t="s">
        <v>84</v>
      </c>
      <c r="AY147" s="19" t="s">
        <v>262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9" t="s">
        <v>82</v>
      </c>
      <c r="BK147" s="229">
        <f>ROUND(I147*H147,2)</f>
        <v>0</v>
      </c>
      <c r="BL147" s="19" t="s">
        <v>367</v>
      </c>
      <c r="BM147" s="228" t="s">
        <v>2552</v>
      </c>
    </row>
    <row r="148" s="2" customFormat="1" ht="16.5" customHeight="1">
      <c r="A148" s="40"/>
      <c r="B148" s="41"/>
      <c r="C148" s="217" t="s">
        <v>2553</v>
      </c>
      <c r="D148" s="217" t="s">
        <v>264</v>
      </c>
      <c r="E148" s="218" t="s">
        <v>2554</v>
      </c>
      <c r="F148" s="219" t="s">
        <v>2555</v>
      </c>
      <c r="G148" s="220" t="s">
        <v>370</v>
      </c>
      <c r="H148" s="221">
        <v>3</v>
      </c>
      <c r="I148" s="222"/>
      <c r="J148" s="223">
        <f>ROUND(I148*H148,2)</f>
        <v>0</v>
      </c>
      <c r="K148" s="219" t="s">
        <v>19</v>
      </c>
      <c r="L148" s="46"/>
      <c r="M148" s="224" t="s">
        <v>19</v>
      </c>
      <c r="N148" s="225" t="s">
        <v>46</v>
      </c>
      <c r="O148" s="86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8" t="s">
        <v>367</v>
      </c>
      <c r="AT148" s="228" t="s">
        <v>264</v>
      </c>
      <c r="AU148" s="228" t="s">
        <v>84</v>
      </c>
      <c r="AY148" s="19" t="s">
        <v>262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9" t="s">
        <v>82</v>
      </c>
      <c r="BK148" s="229">
        <f>ROUND(I148*H148,2)</f>
        <v>0</v>
      </c>
      <c r="BL148" s="19" t="s">
        <v>367</v>
      </c>
      <c r="BM148" s="228" t="s">
        <v>2556</v>
      </c>
    </row>
    <row r="149" s="2" customFormat="1" ht="16.5" customHeight="1">
      <c r="A149" s="40"/>
      <c r="B149" s="41"/>
      <c r="C149" s="268" t="s">
        <v>2557</v>
      </c>
      <c r="D149" s="268" t="s">
        <v>315</v>
      </c>
      <c r="E149" s="269" t="s">
        <v>2558</v>
      </c>
      <c r="F149" s="270" t="s">
        <v>2559</v>
      </c>
      <c r="G149" s="271" t="s">
        <v>370</v>
      </c>
      <c r="H149" s="272">
        <v>1</v>
      </c>
      <c r="I149" s="273"/>
      <c r="J149" s="274">
        <f>ROUND(I149*H149,2)</f>
        <v>0</v>
      </c>
      <c r="K149" s="270" t="s">
        <v>19</v>
      </c>
      <c r="L149" s="275"/>
      <c r="M149" s="276" t="s">
        <v>19</v>
      </c>
      <c r="N149" s="277" t="s">
        <v>46</v>
      </c>
      <c r="O149" s="86"/>
      <c r="P149" s="226">
        <f>O149*H149</f>
        <v>0</v>
      </c>
      <c r="Q149" s="226">
        <v>0.0067999999999999996</v>
      </c>
      <c r="R149" s="226">
        <f>Q149*H149</f>
        <v>0.0067999999999999996</v>
      </c>
      <c r="S149" s="226">
        <v>0</v>
      </c>
      <c r="T149" s="227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8" t="s">
        <v>477</v>
      </c>
      <c r="AT149" s="228" t="s">
        <v>315</v>
      </c>
      <c r="AU149" s="228" t="s">
        <v>84</v>
      </c>
      <c r="AY149" s="19" t="s">
        <v>262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9" t="s">
        <v>82</v>
      </c>
      <c r="BK149" s="229">
        <f>ROUND(I149*H149,2)</f>
        <v>0</v>
      </c>
      <c r="BL149" s="19" t="s">
        <v>367</v>
      </c>
      <c r="BM149" s="228" t="s">
        <v>2560</v>
      </c>
    </row>
    <row r="150" s="2" customFormat="1" ht="16.5" customHeight="1">
      <c r="A150" s="40"/>
      <c r="B150" s="41"/>
      <c r="C150" s="268" t="s">
        <v>2561</v>
      </c>
      <c r="D150" s="268" t="s">
        <v>315</v>
      </c>
      <c r="E150" s="269" t="s">
        <v>2562</v>
      </c>
      <c r="F150" s="270" t="s">
        <v>2563</v>
      </c>
      <c r="G150" s="271" t="s">
        <v>370</v>
      </c>
      <c r="H150" s="272">
        <v>1</v>
      </c>
      <c r="I150" s="273"/>
      <c r="J150" s="274">
        <f>ROUND(I150*H150,2)</f>
        <v>0</v>
      </c>
      <c r="K150" s="270" t="s">
        <v>19</v>
      </c>
      <c r="L150" s="275"/>
      <c r="M150" s="276" t="s">
        <v>19</v>
      </c>
      <c r="N150" s="277" t="s">
        <v>46</v>
      </c>
      <c r="O150" s="86"/>
      <c r="P150" s="226">
        <f>O150*H150</f>
        <v>0</v>
      </c>
      <c r="Q150" s="226">
        <v>0.0067999999999999996</v>
      </c>
      <c r="R150" s="226">
        <f>Q150*H150</f>
        <v>0.0067999999999999996</v>
      </c>
      <c r="S150" s="226">
        <v>0</v>
      </c>
      <c r="T150" s="227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8" t="s">
        <v>477</v>
      </c>
      <c r="AT150" s="228" t="s">
        <v>315</v>
      </c>
      <c r="AU150" s="228" t="s">
        <v>84</v>
      </c>
      <c r="AY150" s="19" t="s">
        <v>262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9" t="s">
        <v>82</v>
      </c>
      <c r="BK150" s="229">
        <f>ROUND(I150*H150,2)</f>
        <v>0</v>
      </c>
      <c r="BL150" s="19" t="s">
        <v>367</v>
      </c>
      <c r="BM150" s="228" t="s">
        <v>2564</v>
      </c>
    </row>
    <row r="151" s="2" customFormat="1" ht="24.15" customHeight="1">
      <c r="A151" s="40"/>
      <c r="B151" s="41"/>
      <c r="C151" s="268" t="s">
        <v>2565</v>
      </c>
      <c r="D151" s="268" t="s">
        <v>315</v>
      </c>
      <c r="E151" s="269" t="s">
        <v>2566</v>
      </c>
      <c r="F151" s="270" t="s">
        <v>2567</v>
      </c>
      <c r="G151" s="271" t="s">
        <v>370</v>
      </c>
      <c r="H151" s="272">
        <v>1</v>
      </c>
      <c r="I151" s="273"/>
      <c r="J151" s="274">
        <f>ROUND(I151*H151,2)</f>
        <v>0</v>
      </c>
      <c r="K151" s="270" t="s">
        <v>19</v>
      </c>
      <c r="L151" s="275"/>
      <c r="M151" s="276" t="s">
        <v>19</v>
      </c>
      <c r="N151" s="277" t="s">
        <v>46</v>
      </c>
      <c r="O151" s="86"/>
      <c r="P151" s="226">
        <f>O151*H151</f>
        <v>0</v>
      </c>
      <c r="Q151" s="226">
        <v>0.0067999999999999996</v>
      </c>
      <c r="R151" s="226">
        <f>Q151*H151</f>
        <v>0.0067999999999999996</v>
      </c>
      <c r="S151" s="226">
        <v>0</v>
      </c>
      <c r="T151" s="227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8" t="s">
        <v>477</v>
      </c>
      <c r="AT151" s="228" t="s">
        <v>315</v>
      </c>
      <c r="AU151" s="228" t="s">
        <v>84</v>
      </c>
      <c r="AY151" s="19" t="s">
        <v>262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9" t="s">
        <v>82</v>
      </c>
      <c r="BK151" s="229">
        <f>ROUND(I151*H151,2)</f>
        <v>0</v>
      </c>
      <c r="BL151" s="19" t="s">
        <v>367</v>
      </c>
      <c r="BM151" s="228" t="s">
        <v>2568</v>
      </c>
    </row>
    <row r="152" s="2" customFormat="1" ht="16.5" customHeight="1">
      <c r="A152" s="40"/>
      <c r="B152" s="41"/>
      <c r="C152" s="217" t="s">
        <v>2569</v>
      </c>
      <c r="D152" s="217" t="s">
        <v>264</v>
      </c>
      <c r="E152" s="218" t="s">
        <v>2570</v>
      </c>
      <c r="F152" s="219" t="s">
        <v>2571</v>
      </c>
      <c r="G152" s="220" t="s">
        <v>370</v>
      </c>
      <c r="H152" s="221">
        <v>1</v>
      </c>
      <c r="I152" s="222"/>
      <c r="J152" s="223">
        <f>ROUND(I152*H152,2)</f>
        <v>0</v>
      </c>
      <c r="K152" s="219" t="s">
        <v>19</v>
      </c>
      <c r="L152" s="46"/>
      <c r="M152" s="224" t="s">
        <v>19</v>
      </c>
      <c r="N152" s="225" t="s">
        <v>46</v>
      </c>
      <c r="O152" s="86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8" t="s">
        <v>367</v>
      </c>
      <c r="AT152" s="228" t="s">
        <v>264</v>
      </c>
      <c r="AU152" s="228" t="s">
        <v>84</v>
      </c>
      <c r="AY152" s="19" t="s">
        <v>262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9" t="s">
        <v>82</v>
      </c>
      <c r="BK152" s="229">
        <f>ROUND(I152*H152,2)</f>
        <v>0</v>
      </c>
      <c r="BL152" s="19" t="s">
        <v>367</v>
      </c>
      <c r="BM152" s="228" t="s">
        <v>2572</v>
      </c>
    </row>
    <row r="153" s="2" customFormat="1" ht="16.5" customHeight="1">
      <c r="A153" s="40"/>
      <c r="B153" s="41"/>
      <c r="C153" s="268" t="s">
        <v>2573</v>
      </c>
      <c r="D153" s="268" t="s">
        <v>315</v>
      </c>
      <c r="E153" s="269" t="s">
        <v>2574</v>
      </c>
      <c r="F153" s="270" t="s">
        <v>2575</v>
      </c>
      <c r="G153" s="271" t="s">
        <v>370</v>
      </c>
      <c r="H153" s="272">
        <v>1</v>
      </c>
      <c r="I153" s="273"/>
      <c r="J153" s="274">
        <f>ROUND(I153*H153,2)</f>
        <v>0</v>
      </c>
      <c r="K153" s="270" t="s">
        <v>19</v>
      </c>
      <c r="L153" s="275"/>
      <c r="M153" s="276" t="s">
        <v>19</v>
      </c>
      <c r="N153" s="277" t="s">
        <v>46</v>
      </c>
      <c r="O153" s="86"/>
      <c r="P153" s="226">
        <f>O153*H153</f>
        <v>0</v>
      </c>
      <c r="Q153" s="226">
        <v>4.0000000000000003E-05</v>
      </c>
      <c r="R153" s="226">
        <f>Q153*H153</f>
        <v>4.0000000000000003E-05</v>
      </c>
      <c r="S153" s="226">
        <v>0</v>
      </c>
      <c r="T153" s="227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8" t="s">
        <v>477</v>
      </c>
      <c r="AT153" s="228" t="s">
        <v>315</v>
      </c>
      <c r="AU153" s="228" t="s">
        <v>84</v>
      </c>
      <c r="AY153" s="19" t="s">
        <v>262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9" t="s">
        <v>82</v>
      </c>
      <c r="BK153" s="229">
        <f>ROUND(I153*H153,2)</f>
        <v>0</v>
      </c>
      <c r="BL153" s="19" t="s">
        <v>367</v>
      </c>
      <c r="BM153" s="228" t="s">
        <v>2576</v>
      </c>
    </row>
    <row r="154" s="2" customFormat="1" ht="16.5" customHeight="1">
      <c r="A154" s="40"/>
      <c r="B154" s="41"/>
      <c r="C154" s="217" t="s">
        <v>2577</v>
      </c>
      <c r="D154" s="217" t="s">
        <v>264</v>
      </c>
      <c r="E154" s="218" t="s">
        <v>2578</v>
      </c>
      <c r="F154" s="219" t="s">
        <v>2579</v>
      </c>
      <c r="G154" s="220" t="s">
        <v>370</v>
      </c>
      <c r="H154" s="221">
        <v>2</v>
      </c>
      <c r="I154" s="222"/>
      <c r="J154" s="223">
        <f>ROUND(I154*H154,2)</f>
        <v>0</v>
      </c>
      <c r="K154" s="219" t="s">
        <v>19</v>
      </c>
      <c r="L154" s="46"/>
      <c r="M154" s="224" t="s">
        <v>19</v>
      </c>
      <c r="N154" s="225" t="s">
        <v>46</v>
      </c>
      <c r="O154" s="86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8" t="s">
        <v>367</v>
      </c>
      <c r="AT154" s="228" t="s">
        <v>264</v>
      </c>
      <c r="AU154" s="228" t="s">
        <v>84</v>
      </c>
      <c r="AY154" s="19" t="s">
        <v>262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9" t="s">
        <v>82</v>
      </c>
      <c r="BK154" s="229">
        <f>ROUND(I154*H154,2)</f>
        <v>0</v>
      </c>
      <c r="BL154" s="19" t="s">
        <v>367</v>
      </c>
      <c r="BM154" s="228" t="s">
        <v>2580</v>
      </c>
    </row>
    <row r="155" s="2" customFormat="1" ht="16.5" customHeight="1">
      <c r="A155" s="40"/>
      <c r="B155" s="41"/>
      <c r="C155" s="268" t="s">
        <v>2581</v>
      </c>
      <c r="D155" s="268" t="s">
        <v>315</v>
      </c>
      <c r="E155" s="269" t="s">
        <v>2582</v>
      </c>
      <c r="F155" s="270" t="s">
        <v>2583</v>
      </c>
      <c r="G155" s="271" t="s">
        <v>370</v>
      </c>
      <c r="H155" s="272">
        <v>2</v>
      </c>
      <c r="I155" s="273"/>
      <c r="J155" s="274">
        <f>ROUND(I155*H155,2)</f>
        <v>0</v>
      </c>
      <c r="K155" s="270" t="s">
        <v>19</v>
      </c>
      <c r="L155" s="275"/>
      <c r="M155" s="276" t="s">
        <v>19</v>
      </c>
      <c r="N155" s="277" t="s">
        <v>46</v>
      </c>
      <c r="O155" s="86"/>
      <c r="P155" s="226">
        <f>O155*H155</f>
        <v>0</v>
      </c>
      <c r="Q155" s="226">
        <v>0.00012999999999999999</v>
      </c>
      <c r="R155" s="226">
        <f>Q155*H155</f>
        <v>0.00025999999999999998</v>
      </c>
      <c r="S155" s="226">
        <v>0</v>
      </c>
      <c r="T155" s="227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8" t="s">
        <v>477</v>
      </c>
      <c r="AT155" s="228" t="s">
        <v>315</v>
      </c>
      <c r="AU155" s="228" t="s">
        <v>84</v>
      </c>
      <c r="AY155" s="19" t="s">
        <v>262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9" t="s">
        <v>82</v>
      </c>
      <c r="BK155" s="229">
        <f>ROUND(I155*H155,2)</f>
        <v>0</v>
      </c>
      <c r="BL155" s="19" t="s">
        <v>367</v>
      </c>
      <c r="BM155" s="228" t="s">
        <v>2584</v>
      </c>
    </row>
    <row r="156" s="2" customFormat="1" ht="16.5" customHeight="1">
      <c r="A156" s="40"/>
      <c r="B156" s="41"/>
      <c r="C156" s="217" t="s">
        <v>2585</v>
      </c>
      <c r="D156" s="217" t="s">
        <v>264</v>
      </c>
      <c r="E156" s="218" t="s">
        <v>2586</v>
      </c>
      <c r="F156" s="219" t="s">
        <v>2587</v>
      </c>
      <c r="G156" s="220" t="s">
        <v>370</v>
      </c>
      <c r="H156" s="221">
        <v>20</v>
      </c>
      <c r="I156" s="222"/>
      <c r="J156" s="223">
        <f>ROUND(I156*H156,2)</f>
        <v>0</v>
      </c>
      <c r="K156" s="219" t="s">
        <v>19</v>
      </c>
      <c r="L156" s="46"/>
      <c r="M156" s="224" t="s">
        <v>19</v>
      </c>
      <c r="N156" s="225" t="s">
        <v>46</v>
      </c>
      <c r="O156" s="86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8" t="s">
        <v>367</v>
      </c>
      <c r="AT156" s="228" t="s">
        <v>264</v>
      </c>
      <c r="AU156" s="228" t="s">
        <v>84</v>
      </c>
      <c r="AY156" s="19" t="s">
        <v>262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9" t="s">
        <v>82</v>
      </c>
      <c r="BK156" s="229">
        <f>ROUND(I156*H156,2)</f>
        <v>0</v>
      </c>
      <c r="BL156" s="19" t="s">
        <v>367</v>
      </c>
      <c r="BM156" s="228" t="s">
        <v>2588</v>
      </c>
    </row>
    <row r="157" s="2" customFormat="1" ht="21.75" customHeight="1">
      <c r="A157" s="40"/>
      <c r="B157" s="41"/>
      <c r="C157" s="268" t="s">
        <v>2589</v>
      </c>
      <c r="D157" s="268" t="s">
        <v>315</v>
      </c>
      <c r="E157" s="269" t="s">
        <v>2590</v>
      </c>
      <c r="F157" s="270" t="s">
        <v>2591</v>
      </c>
      <c r="G157" s="271" t="s">
        <v>370</v>
      </c>
      <c r="H157" s="272">
        <v>2</v>
      </c>
      <c r="I157" s="273"/>
      <c r="J157" s="274">
        <f>ROUND(I157*H157,2)</f>
        <v>0</v>
      </c>
      <c r="K157" s="270" t="s">
        <v>19</v>
      </c>
      <c r="L157" s="275"/>
      <c r="M157" s="276" t="s">
        <v>19</v>
      </c>
      <c r="N157" s="277" t="s">
        <v>46</v>
      </c>
      <c r="O157" s="86"/>
      <c r="P157" s="226">
        <f>O157*H157</f>
        <v>0</v>
      </c>
      <c r="Q157" s="226">
        <v>0.00013999999999999999</v>
      </c>
      <c r="R157" s="226">
        <f>Q157*H157</f>
        <v>0.00027999999999999998</v>
      </c>
      <c r="S157" s="226">
        <v>0</v>
      </c>
      <c r="T157" s="227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8" t="s">
        <v>477</v>
      </c>
      <c r="AT157" s="228" t="s">
        <v>315</v>
      </c>
      <c r="AU157" s="228" t="s">
        <v>84</v>
      </c>
      <c r="AY157" s="19" t="s">
        <v>262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9" t="s">
        <v>82</v>
      </c>
      <c r="BK157" s="229">
        <f>ROUND(I157*H157,2)</f>
        <v>0</v>
      </c>
      <c r="BL157" s="19" t="s">
        <v>367</v>
      </c>
      <c r="BM157" s="228" t="s">
        <v>2592</v>
      </c>
    </row>
    <row r="158" s="2" customFormat="1" ht="16.5" customHeight="1">
      <c r="A158" s="40"/>
      <c r="B158" s="41"/>
      <c r="C158" s="268" t="s">
        <v>2593</v>
      </c>
      <c r="D158" s="268" t="s">
        <v>315</v>
      </c>
      <c r="E158" s="269" t="s">
        <v>2594</v>
      </c>
      <c r="F158" s="270" t="s">
        <v>2595</v>
      </c>
      <c r="G158" s="271" t="s">
        <v>370</v>
      </c>
      <c r="H158" s="272">
        <v>18</v>
      </c>
      <c r="I158" s="273"/>
      <c r="J158" s="274">
        <f>ROUND(I158*H158,2)</f>
        <v>0</v>
      </c>
      <c r="K158" s="270" t="s">
        <v>19</v>
      </c>
      <c r="L158" s="275"/>
      <c r="M158" s="276" t="s">
        <v>19</v>
      </c>
      <c r="N158" s="277" t="s">
        <v>46</v>
      </c>
      <c r="O158" s="86"/>
      <c r="P158" s="226">
        <f>O158*H158</f>
        <v>0</v>
      </c>
      <c r="Q158" s="226">
        <v>6.9999999999999994E-05</v>
      </c>
      <c r="R158" s="226">
        <f>Q158*H158</f>
        <v>0.0012599999999999998</v>
      </c>
      <c r="S158" s="226">
        <v>0</v>
      </c>
      <c r="T158" s="227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8" t="s">
        <v>477</v>
      </c>
      <c r="AT158" s="228" t="s">
        <v>315</v>
      </c>
      <c r="AU158" s="228" t="s">
        <v>84</v>
      </c>
      <c r="AY158" s="19" t="s">
        <v>262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9" t="s">
        <v>82</v>
      </c>
      <c r="BK158" s="229">
        <f>ROUND(I158*H158,2)</f>
        <v>0</v>
      </c>
      <c r="BL158" s="19" t="s">
        <v>367</v>
      </c>
      <c r="BM158" s="228" t="s">
        <v>2596</v>
      </c>
    </row>
    <row r="159" s="2" customFormat="1" ht="16.5" customHeight="1">
      <c r="A159" s="40"/>
      <c r="B159" s="41"/>
      <c r="C159" s="217" t="s">
        <v>2597</v>
      </c>
      <c r="D159" s="217" t="s">
        <v>264</v>
      </c>
      <c r="E159" s="218" t="s">
        <v>2598</v>
      </c>
      <c r="F159" s="219" t="s">
        <v>2599</v>
      </c>
      <c r="G159" s="220" t="s">
        <v>370</v>
      </c>
      <c r="H159" s="221">
        <v>19</v>
      </c>
      <c r="I159" s="222"/>
      <c r="J159" s="223">
        <f>ROUND(I159*H159,2)</f>
        <v>0</v>
      </c>
      <c r="K159" s="219" t="s">
        <v>19</v>
      </c>
      <c r="L159" s="46"/>
      <c r="M159" s="224" t="s">
        <v>19</v>
      </c>
      <c r="N159" s="225" t="s">
        <v>46</v>
      </c>
      <c r="O159" s="86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8" t="s">
        <v>367</v>
      </c>
      <c r="AT159" s="228" t="s">
        <v>264</v>
      </c>
      <c r="AU159" s="228" t="s">
        <v>84</v>
      </c>
      <c r="AY159" s="19" t="s">
        <v>262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9" t="s">
        <v>82</v>
      </c>
      <c r="BK159" s="229">
        <f>ROUND(I159*H159,2)</f>
        <v>0</v>
      </c>
      <c r="BL159" s="19" t="s">
        <v>367</v>
      </c>
      <c r="BM159" s="228" t="s">
        <v>2600</v>
      </c>
    </row>
    <row r="160" s="2" customFormat="1" ht="16.5" customHeight="1">
      <c r="A160" s="40"/>
      <c r="B160" s="41"/>
      <c r="C160" s="268" t="s">
        <v>2601</v>
      </c>
      <c r="D160" s="268" t="s">
        <v>315</v>
      </c>
      <c r="E160" s="269" t="s">
        <v>2602</v>
      </c>
      <c r="F160" s="270" t="s">
        <v>2603</v>
      </c>
      <c r="G160" s="271" t="s">
        <v>370</v>
      </c>
      <c r="H160" s="272">
        <v>19</v>
      </c>
      <c r="I160" s="273"/>
      <c r="J160" s="274">
        <f>ROUND(I160*H160,2)</f>
        <v>0</v>
      </c>
      <c r="K160" s="270" t="s">
        <v>19</v>
      </c>
      <c r="L160" s="275"/>
      <c r="M160" s="276" t="s">
        <v>19</v>
      </c>
      <c r="N160" s="277" t="s">
        <v>46</v>
      </c>
      <c r="O160" s="86"/>
      <c r="P160" s="226">
        <f>O160*H160</f>
        <v>0</v>
      </c>
      <c r="Q160" s="226">
        <v>0.00010000000000000001</v>
      </c>
      <c r="R160" s="226">
        <f>Q160*H160</f>
        <v>0.0019</v>
      </c>
      <c r="S160" s="226">
        <v>0</v>
      </c>
      <c r="T160" s="227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8" t="s">
        <v>477</v>
      </c>
      <c r="AT160" s="228" t="s">
        <v>315</v>
      </c>
      <c r="AU160" s="228" t="s">
        <v>84</v>
      </c>
      <c r="AY160" s="19" t="s">
        <v>262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9" t="s">
        <v>82</v>
      </c>
      <c r="BK160" s="229">
        <f>ROUND(I160*H160,2)</f>
        <v>0</v>
      </c>
      <c r="BL160" s="19" t="s">
        <v>367</v>
      </c>
      <c r="BM160" s="228" t="s">
        <v>2604</v>
      </c>
    </row>
    <row r="161" s="2" customFormat="1" ht="16.5" customHeight="1">
      <c r="A161" s="40"/>
      <c r="B161" s="41"/>
      <c r="C161" s="217" t="s">
        <v>2605</v>
      </c>
      <c r="D161" s="217" t="s">
        <v>264</v>
      </c>
      <c r="E161" s="218" t="s">
        <v>2606</v>
      </c>
      <c r="F161" s="219" t="s">
        <v>2607</v>
      </c>
      <c r="G161" s="220" t="s">
        <v>370</v>
      </c>
      <c r="H161" s="221">
        <v>1</v>
      </c>
      <c r="I161" s="222"/>
      <c r="J161" s="223">
        <f>ROUND(I161*H161,2)</f>
        <v>0</v>
      </c>
      <c r="K161" s="219" t="s">
        <v>19</v>
      </c>
      <c r="L161" s="46"/>
      <c r="M161" s="224" t="s">
        <v>19</v>
      </c>
      <c r="N161" s="225" t="s">
        <v>46</v>
      </c>
      <c r="O161" s="86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8" t="s">
        <v>367</v>
      </c>
      <c r="AT161" s="228" t="s">
        <v>264</v>
      </c>
      <c r="AU161" s="228" t="s">
        <v>84</v>
      </c>
      <c r="AY161" s="19" t="s">
        <v>262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9" t="s">
        <v>82</v>
      </c>
      <c r="BK161" s="229">
        <f>ROUND(I161*H161,2)</f>
        <v>0</v>
      </c>
      <c r="BL161" s="19" t="s">
        <v>367</v>
      </c>
      <c r="BM161" s="228" t="s">
        <v>2608</v>
      </c>
    </row>
    <row r="162" s="2" customFormat="1" ht="16.5" customHeight="1">
      <c r="A162" s="40"/>
      <c r="B162" s="41"/>
      <c r="C162" s="268" t="s">
        <v>2609</v>
      </c>
      <c r="D162" s="268" t="s">
        <v>315</v>
      </c>
      <c r="E162" s="269" t="s">
        <v>2610</v>
      </c>
      <c r="F162" s="270" t="s">
        <v>2611</v>
      </c>
      <c r="G162" s="271" t="s">
        <v>370</v>
      </c>
      <c r="H162" s="272">
        <v>1</v>
      </c>
      <c r="I162" s="273"/>
      <c r="J162" s="274">
        <f>ROUND(I162*H162,2)</f>
        <v>0</v>
      </c>
      <c r="K162" s="270" t="s">
        <v>19</v>
      </c>
      <c r="L162" s="275"/>
      <c r="M162" s="276" t="s">
        <v>19</v>
      </c>
      <c r="N162" s="277" t="s">
        <v>46</v>
      </c>
      <c r="O162" s="86"/>
      <c r="P162" s="226">
        <f>O162*H162</f>
        <v>0</v>
      </c>
      <c r="Q162" s="226">
        <v>6.0000000000000002E-05</v>
      </c>
      <c r="R162" s="226">
        <f>Q162*H162</f>
        <v>6.0000000000000002E-05</v>
      </c>
      <c r="S162" s="226">
        <v>0</v>
      </c>
      <c r="T162" s="227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8" t="s">
        <v>477</v>
      </c>
      <c r="AT162" s="228" t="s">
        <v>315</v>
      </c>
      <c r="AU162" s="228" t="s">
        <v>84</v>
      </c>
      <c r="AY162" s="19" t="s">
        <v>262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9" t="s">
        <v>82</v>
      </c>
      <c r="BK162" s="229">
        <f>ROUND(I162*H162,2)</f>
        <v>0</v>
      </c>
      <c r="BL162" s="19" t="s">
        <v>367</v>
      </c>
      <c r="BM162" s="228" t="s">
        <v>2612</v>
      </c>
    </row>
    <row r="163" s="2" customFormat="1" ht="16.5" customHeight="1">
      <c r="A163" s="40"/>
      <c r="B163" s="41"/>
      <c r="C163" s="217" t="s">
        <v>2613</v>
      </c>
      <c r="D163" s="217" t="s">
        <v>264</v>
      </c>
      <c r="E163" s="218" t="s">
        <v>2614</v>
      </c>
      <c r="F163" s="219" t="s">
        <v>2615</v>
      </c>
      <c r="G163" s="220" t="s">
        <v>370</v>
      </c>
      <c r="H163" s="221">
        <v>20</v>
      </c>
      <c r="I163" s="222"/>
      <c r="J163" s="223">
        <f>ROUND(I163*H163,2)</f>
        <v>0</v>
      </c>
      <c r="K163" s="219" t="s">
        <v>19</v>
      </c>
      <c r="L163" s="46"/>
      <c r="M163" s="224" t="s">
        <v>19</v>
      </c>
      <c r="N163" s="225" t="s">
        <v>46</v>
      </c>
      <c r="O163" s="86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8" t="s">
        <v>693</v>
      </c>
      <c r="AT163" s="228" t="s">
        <v>264</v>
      </c>
      <c r="AU163" s="228" t="s">
        <v>84</v>
      </c>
      <c r="AY163" s="19" t="s">
        <v>262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9" t="s">
        <v>82</v>
      </c>
      <c r="BK163" s="229">
        <f>ROUND(I163*H163,2)</f>
        <v>0</v>
      </c>
      <c r="BL163" s="19" t="s">
        <v>693</v>
      </c>
      <c r="BM163" s="228" t="s">
        <v>2616</v>
      </c>
    </row>
    <row r="164" s="2" customFormat="1" ht="16.5" customHeight="1">
      <c r="A164" s="40"/>
      <c r="B164" s="41"/>
      <c r="C164" s="268" t="s">
        <v>2617</v>
      </c>
      <c r="D164" s="268" t="s">
        <v>315</v>
      </c>
      <c r="E164" s="269" t="s">
        <v>2618</v>
      </c>
      <c r="F164" s="270" t="s">
        <v>2619</v>
      </c>
      <c r="G164" s="271" t="s">
        <v>370</v>
      </c>
      <c r="H164" s="272">
        <v>20</v>
      </c>
      <c r="I164" s="273"/>
      <c r="J164" s="274">
        <f>ROUND(I164*H164,2)</f>
        <v>0</v>
      </c>
      <c r="K164" s="270" t="s">
        <v>19</v>
      </c>
      <c r="L164" s="275"/>
      <c r="M164" s="276" t="s">
        <v>19</v>
      </c>
      <c r="N164" s="277" t="s">
        <v>46</v>
      </c>
      <c r="O164" s="86"/>
      <c r="P164" s="226">
        <f>O164*H164</f>
        <v>0</v>
      </c>
      <c r="Q164" s="226">
        <v>0.00016000000000000001</v>
      </c>
      <c r="R164" s="226">
        <f>Q164*H164</f>
        <v>0.0032000000000000002</v>
      </c>
      <c r="S164" s="226">
        <v>0</v>
      </c>
      <c r="T164" s="227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8" t="s">
        <v>1123</v>
      </c>
      <c r="AT164" s="228" t="s">
        <v>315</v>
      </c>
      <c r="AU164" s="228" t="s">
        <v>84</v>
      </c>
      <c r="AY164" s="19" t="s">
        <v>262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9" t="s">
        <v>82</v>
      </c>
      <c r="BK164" s="229">
        <f>ROUND(I164*H164,2)</f>
        <v>0</v>
      </c>
      <c r="BL164" s="19" t="s">
        <v>1123</v>
      </c>
      <c r="BM164" s="228" t="s">
        <v>2620</v>
      </c>
    </row>
    <row r="165" s="2" customFormat="1" ht="16.5" customHeight="1">
      <c r="A165" s="40"/>
      <c r="B165" s="41"/>
      <c r="C165" s="217" t="s">
        <v>2621</v>
      </c>
      <c r="D165" s="217" t="s">
        <v>264</v>
      </c>
      <c r="E165" s="218" t="s">
        <v>2622</v>
      </c>
      <c r="F165" s="219" t="s">
        <v>2623</v>
      </c>
      <c r="G165" s="220" t="s">
        <v>370</v>
      </c>
      <c r="H165" s="221">
        <v>23</v>
      </c>
      <c r="I165" s="222"/>
      <c r="J165" s="223">
        <f>ROUND(I165*H165,2)</f>
        <v>0</v>
      </c>
      <c r="K165" s="219" t="s">
        <v>19</v>
      </c>
      <c r="L165" s="46"/>
      <c r="M165" s="224" t="s">
        <v>19</v>
      </c>
      <c r="N165" s="225" t="s">
        <v>46</v>
      </c>
      <c r="O165" s="86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8" t="s">
        <v>367</v>
      </c>
      <c r="AT165" s="228" t="s">
        <v>264</v>
      </c>
      <c r="AU165" s="228" t="s">
        <v>84</v>
      </c>
      <c r="AY165" s="19" t="s">
        <v>262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9" t="s">
        <v>82</v>
      </c>
      <c r="BK165" s="229">
        <f>ROUND(I165*H165,2)</f>
        <v>0</v>
      </c>
      <c r="BL165" s="19" t="s">
        <v>367</v>
      </c>
      <c r="BM165" s="228" t="s">
        <v>2624</v>
      </c>
    </row>
    <row r="166" s="2" customFormat="1" ht="16.5" customHeight="1">
      <c r="A166" s="40"/>
      <c r="B166" s="41"/>
      <c r="C166" s="268" t="s">
        <v>2625</v>
      </c>
      <c r="D166" s="268" t="s">
        <v>315</v>
      </c>
      <c r="E166" s="269" t="s">
        <v>2626</v>
      </c>
      <c r="F166" s="270" t="s">
        <v>2627</v>
      </c>
      <c r="G166" s="271" t="s">
        <v>370</v>
      </c>
      <c r="H166" s="272">
        <v>14</v>
      </c>
      <c r="I166" s="273"/>
      <c r="J166" s="274">
        <f>ROUND(I166*H166,2)</f>
        <v>0</v>
      </c>
      <c r="K166" s="270" t="s">
        <v>19</v>
      </c>
      <c r="L166" s="275"/>
      <c r="M166" s="276" t="s">
        <v>19</v>
      </c>
      <c r="N166" s="277" t="s">
        <v>46</v>
      </c>
      <c r="O166" s="86"/>
      <c r="P166" s="226">
        <f>O166*H166</f>
        <v>0</v>
      </c>
      <c r="Q166" s="226">
        <v>4.0000000000000003E-05</v>
      </c>
      <c r="R166" s="226">
        <f>Q166*H166</f>
        <v>0.00056000000000000006</v>
      </c>
      <c r="S166" s="226">
        <v>0</v>
      </c>
      <c r="T166" s="227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8" t="s">
        <v>477</v>
      </c>
      <c r="AT166" s="228" t="s">
        <v>315</v>
      </c>
      <c r="AU166" s="228" t="s">
        <v>84</v>
      </c>
      <c r="AY166" s="19" t="s">
        <v>262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9" t="s">
        <v>82</v>
      </c>
      <c r="BK166" s="229">
        <f>ROUND(I166*H166,2)</f>
        <v>0</v>
      </c>
      <c r="BL166" s="19" t="s">
        <v>367</v>
      </c>
      <c r="BM166" s="228" t="s">
        <v>2628</v>
      </c>
    </row>
    <row r="167" s="2" customFormat="1" ht="16.5" customHeight="1">
      <c r="A167" s="40"/>
      <c r="B167" s="41"/>
      <c r="C167" s="268" t="s">
        <v>2629</v>
      </c>
      <c r="D167" s="268" t="s">
        <v>315</v>
      </c>
      <c r="E167" s="269" t="s">
        <v>2630</v>
      </c>
      <c r="F167" s="270" t="s">
        <v>2631</v>
      </c>
      <c r="G167" s="271" t="s">
        <v>370</v>
      </c>
      <c r="H167" s="272">
        <v>8</v>
      </c>
      <c r="I167" s="273"/>
      <c r="J167" s="274">
        <f>ROUND(I167*H167,2)</f>
        <v>0</v>
      </c>
      <c r="K167" s="270" t="s">
        <v>19</v>
      </c>
      <c r="L167" s="275"/>
      <c r="M167" s="276" t="s">
        <v>19</v>
      </c>
      <c r="N167" s="277" t="s">
        <v>46</v>
      </c>
      <c r="O167" s="86"/>
      <c r="P167" s="226">
        <f>O167*H167</f>
        <v>0</v>
      </c>
      <c r="Q167" s="226">
        <v>4.0000000000000003E-05</v>
      </c>
      <c r="R167" s="226">
        <f>Q167*H167</f>
        <v>0.00032000000000000003</v>
      </c>
      <c r="S167" s="226">
        <v>0</v>
      </c>
      <c r="T167" s="227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8" t="s">
        <v>477</v>
      </c>
      <c r="AT167" s="228" t="s">
        <v>315</v>
      </c>
      <c r="AU167" s="228" t="s">
        <v>84</v>
      </c>
      <c r="AY167" s="19" t="s">
        <v>262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9" t="s">
        <v>82</v>
      </c>
      <c r="BK167" s="229">
        <f>ROUND(I167*H167,2)</f>
        <v>0</v>
      </c>
      <c r="BL167" s="19" t="s">
        <v>367</v>
      </c>
      <c r="BM167" s="228" t="s">
        <v>2632</v>
      </c>
    </row>
    <row r="168" s="2" customFormat="1" ht="16.5" customHeight="1">
      <c r="A168" s="40"/>
      <c r="B168" s="41"/>
      <c r="C168" s="268" t="s">
        <v>2633</v>
      </c>
      <c r="D168" s="268" t="s">
        <v>315</v>
      </c>
      <c r="E168" s="269" t="s">
        <v>2634</v>
      </c>
      <c r="F168" s="270" t="s">
        <v>2635</v>
      </c>
      <c r="G168" s="271" t="s">
        <v>370</v>
      </c>
      <c r="H168" s="272">
        <v>1</v>
      </c>
      <c r="I168" s="273"/>
      <c r="J168" s="274">
        <f>ROUND(I168*H168,2)</f>
        <v>0</v>
      </c>
      <c r="K168" s="270" t="s">
        <v>19</v>
      </c>
      <c r="L168" s="275"/>
      <c r="M168" s="276" t="s">
        <v>19</v>
      </c>
      <c r="N168" s="277" t="s">
        <v>46</v>
      </c>
      <c r="O168" s="86"/>
      <c r="P168" s="226">
        <f>O168*H168</f>
        <v>0</v>
      </c>
      <c r="Q168" s="226">
        <v>6.0000000000000002E-05</v>
      </c>
      <c r="R168" s="226">
        <f>Q168*H168</f>
        <v>6.0000000000000002E-05</v>
      </c>
      <c r="S168" s="226">
        <v>0</v>
      </c>
      <c r="T168" s="227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8" t="s">
        <v>477</v>
      </c>
      <c r="AT168" s="228" t="s">
        <v>315</v>
      </c>
      <c r="AU168" s="228" t="s">
        <v>84</v>
      </c>
      <c r="AY168" s="19" t="s">
        <v>262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9" t="s">
        <v>82</v>
      </c>
      <c r="BK168" s="229">
        <f>ROUND(I168*H168,2)</f>
        <v>0</v>
      </c>
      <c r="BL168" s="19" t="s">
        <v>367</v>
      </c>
      <c r="BM168" s="228" t="s">
        <v>2636</v>
      </c>
    </row>
    <row r="169" s="2" customFormat="1" ht="16.5" customHeight="1">
      <c r="A169" s="40"/>
      <c r="B169" s="41"/>
      <c r="C169" s="217" t="s">
        <v>2637</v>
      </c>
      <c r="D169" s="217" t="s">
        <v>264</v>
      </c>
      <c r="E169" s="218" t="s">
        <v>2638</v>
      </c>
      <c r="F169" s="219" t="s">
        <v>2639</v>
      </c>
      <c r="G169" s="220" t="s">
        <v>370</v>
      </c>
      <c r="H169" s="221">
        <v>6</v>
      </c>
      <c r="I169" s="222"/>
      <c r="J169" s="223">
        <f>ROUND(I169*H169,2)</f>
        <v>0</v>
      </c>
      <c r="K169" s="219" t="s">
        <v>19</v>
      </c>
      <c r="L169" s="46"/>
      <c r="M169" s="224" t="s">
        <v>19</v>
      </c>
      <c r="N169" s="225" t="s">
        <v>46</v>
      </c>
      <c r="O169" s="86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8" t="s">
        <v>367</v>
      </c>
      <c r="AT169" s="228" t="s">
        <v>264</v>
      </c>
      <c r="AU169" s="228" t="s">
        <v>84</v>
      </c>
      <c r="AY169" s="19" t="s">
        <v>262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9" t="s">
        <v>82</v>
      </c>
      <c r="BK169" s="229">
        <f>ROUND(I169*H169,2)</f>
        <v>0</v>
      </c>
      <c r="BL169" s="19" t="s">
        <v>367</v>
      </c>
      <c r="BM169" s="228" t="s">
        <v>2640</v>
      </c>
    </row>
    <row r="170" s="2" customFormat="1" ht="16.5" customHeight="1">
      <c r="A170" s="40"/>
      <c r="B170" s="41"/>
      <c r="C170" s="268" t="s">
        <v>2641</v>
      </c>
      <c r="D170" s="268" t="s">
        <v>315</v>
      </c>
      <c r="E170" s="269" t="s">
        <v>2642</v>
      </c>
      <c r="F170" s="270" t="s">
        <v>2643</v>
      </c>
      <c r="G170" s="271" t="s">
        <v>370</v>
      </c>
      <c r="H170" s="272">
        <v>4</v>
      </c>
      <c r="I170" s="273"/>
      <c r="J170" s="274">
        <f>ROUND(I170*H170,2)</f>
        <v>0</v>
      </c>
      <c r="K170" s="270" t="s">
        <v>19</v>
      </c>
      <c r="L170" s="275"/>
      <c r="M170" s="276" t="s">
        <v>19</v>
      </c>
      <c r="N170" s="277" t="s">
        <v>46</v>
      </c>
      <c r="O170" s="86"/>
      <c r="P170" s="226">
        <f>O170*H170</f>
        <v>0</v>
      </c>
      <c r="Q170" s="226">
        <v>5.0000000000000002E-05</v>
      </c>
      <c r="R170" s="226">
        <f>Q170*H170</f>
        <v>0.00020000000000000001</v>
      </c>
      <c r="S170" s="226">
        <v>0</v>
      </c>
      <c r="T170" s="22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8" t="s">
        <v>477</v>
      </c>
      <c r="AT170" s="228" t="s">
        <v>315</v>
      </c>
      <c r="AU170" s="228" t="s">
        <v>84</v>
      </c>
      <c r="AY170" s="19" t="s">
        <v>262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9" t="s">
        <v>82</v>
      </c>
      <c r="BK170" s="229">
        <f>ROUND(I170*H170,2)</f>
        <v>0</v>
      </c>
      <c r="BL170" s="19" t="s">
        <v>367</v>
      </c>
      <c r="BM170" s="228" t="s">
        <v>2644</v>
      </c>
    </row>
    <row r="171" s="2" customFormat="1" ht="16.5" customHeight="1">
      <c r="A171" s="40"/>
      <c r="B171" s="41"/>
      <c r="C171" s="268" t="s">
        <v>2645</v>
      </c>
      <c r="D171" s="268" t="s">
        <v>315</v>
      </c>
      <c r="E171" s="269" t="s">
        <v>2646</v>
      </c>
      <c r="F171" s="270" t="s">
        <v>2647</v>
      </c>
      <c r="G171" s="271" t="s">
        <v>370</v>
      </c>
      <c r="H171" s="272">
        <v>2</v>
      </c>
      <c r="I171" s="273"/>
      <c r="J171" s="274">
        <f>ROUND(I171*H171,2)</f>
        <v>0</v>
      </c>
      <c r="K171" s="270" t="s">
        <v>19</v>
      </c>
      <c r="L171" s="275"/>
      <c r="M171" s="276" t="s">
        <v>19</v>
      </c>
      <c r="N171" s="277" t="s">
        <v>46</v>
      </c>
      <c r="O171" s="86"/>
      <c r="P171" s="226">
        <f>O171*H171</f>
        <v>0</v>
      </c>
      <c r="Q171" s="226">
        <v>5.0000000000000002E-05</v>
      </c>
      <c r="R171" s="226">
        <f>Q171*H171</f>
        <v>0.00010000000000000001</v>
      </c>
      <c r="S171" s="226">
        <v>0</v>
      </c>
      <c r="T171" s="227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8" t="s">
        <v>477</v>
      </c>
      <c r="AT171" s="228" t="s">
        <v>315</v>
      </c>
      <c r="AU171" s="228" t="s">
        <v>84</v>
      </c>
      <c r="AY171" s="19" t="s">
        <v>262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9" t="s">
        <v>82</v>
      </c>
      <c r="BK171" s="229">
        <f>ROUND(I171*H171,2)</f>
        <v>0</v>
      </c>
      <c r="BL171" s="19" t="s">
        <v>367</v>
      </c>
      <c r="BM171" s="228" t="s">
        <v>2648</v>
      </c>
    </row>
    <row r="172" s="2" customFormat="1" ht="16.5" customHeight="1">
      <c r="A172" s="40"/>
      <c r="B172" s="41"/>
      <c r="C172" s="217" t="s">
        <v>2649</v>
      </c>
      <c r="D172" s="217" t="s">
        <v>264</v>
      </c>
      <c r="E172" s="218" t="s">
        <v>2650</v>
      </c>
      <c r="F172" s="219" t="s">
        <v>2651</v>
      </c>
      <c r="G172" s="220" t="s">
        <v>370</v>
      </c>
      <c r="H172" s="221">
        <v>1</v>
      </c>
      <c r="I172" s="222"/>
      <c r="J172" s="223">
        <f>ROUND(I172*H172,2)</f>
        <v>0</v>
      </c>
      <c r="K172" s="219" t="s">
        <v>19</v>
      </c>
      <c r="L172" s="46"/>
      <c r="M172" s="224" t="s">
        <v>19</v>
      </c>
      <c r="N172" s="225" t="s">
        <v>46</v>
      </c>
      <c r="O172" s="86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28" t="s">
        <v>367</v>
      </c>
      <c r="AT172" s="228" t="s">
        <v>264</v>
      </c>
      <c r="AU172" s="228" t="s">
        <v>84</v>
      </c>
      <c r="AY172" s="19" t="s">
        <v>262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9" t="s">
        <v>82</v>
      </c>
      <c r="BK172" s="229">
        <f>ROUND(I172*H172,2)</f>
        <v>0</v>
      </c>
      <c r="BL172" s="19" t="s">
        <v>367</v>
      </c>
      <c r="BM172" s="228" t="s">
        <v>2652</v>
      </c>
    </row>
    <row r="173" s="2" customFormat="1" ht="16.5" customHeight="1">
      <c r="A173" s="40"/>
      <c r="B173" s="41"/>
      <c r="C173" s="268" t="s">
        <v>2653</v>
      </c>
      <c r="D173" s="268" t="s">
        <v>315</v>
      </c>
      <c r="E173" s="269" t="s">
        <v>2654</v>
      </c>
      <c r="F173" s="270" t="s">
        <v>2655</v>
      </c>
      <c r="G173" s="271" t="s">
        <v>2447</v>
      </c>
      <c r="H173" s="272">
        <v>1</v>
      </c>
      <c r="I173" s="273"/>
      <c r="J173" s="274">
        <f>ROUND(I173*H173,2)</f>
        <v>0</v>
      </c>
      <c r="K173" s="270" t="s">
        <v>19</v>
      </c>
      <c r="L173" s="275"/>
      <c r="M173" s="276" t="s">
        <v>19</v>
      </c>
      <c r="N173" s="277" t="s">
        <v>46</v>
      </c>
      <c r="O173" s="86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8" t="s">
        <v>477</v>
      </c>
      <c r="AT173" s="228" t="s">
        <v>315</v>
      </c>
      <c r="AU173" s="228" t="s">
        <v>84</v>
      </c>
      <c r="AY173" s="19" t="s">
        <v>262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9" t="s">
        <v>82</v>
      </c>
      <c r="BK173" s="229">
        <f>ROUND(I173*H173,2)</f>
        <v>0</v>
      </c>
      <c r="BL173" s="19" t="s">
        <v>367</v>
      </c>
      <c r="BM173" s="228" t="s">
        <v>2656</v>
      </c>
    </row>
    <row r="174" s="2" customFormat="1" ht="21.75" customHeight="1">
      <c r="A174" s="40"/>
      <c r="B174" s="41"/>
      <c r="C174" s="217" t="s">
        <v>2657</v>
      </c>
      <c r="D174" s="217" t="s">
        <v>264</v>
      </c>
      <c r="E174" s="218" t="s">
        <v>2658</v>
      </c>
      <c r="F174" s="219" t="s">
        <v>2659</v>
      </c>
      <c r="G174" s="220" t="s">
        <v>370</v>
      </c>
      <c r="H174" s="221">
        <v>1</v>
      </c>
      <c r="I174" s="222"/>
      <c r="J174" s="223">
        <f>ROUND(I174*H174,2)</f>
        <v>0</v>
      </c>
      <c r="K174" s="219" t="s">
        <v>19</v>
      </c>
      <c r="L174" s="46"/>
      <c r="M174" s="224" t="s">
        <v>19</v>
      </c>
      <c r="N174" s="225" t="s">
        <v>46</v>
      </c>
      <c r="O174" s="86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8" t="s">
        <v>367</v>
      </c>
      <c r="AT174" s="228" t="s">
        <v>264</v>
      </c>
      <c r="AU174" s="228" t="s">
        <v>84</v>
      </c>
      <c r="AY174" s="19" t="s">
        <v>262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9" t="s">
        <v>82</v>
      </c>
      <c r="BK174" s="229">
        <f>ROUND(I174*H174,2)</f>
        <v>0</v>
      </c>
      <c r="BL174" s="19" t="s">
        <v>367</v>
      </c>
      <c r="BM174" s="228" t="s">
        <v>2660</v>
      </c>
    </row>
    <row r="175" s="2" customFormat="1" ht="16.5" customHeight="1">
      <c r="A175" s="40"/>
      <c r="B175" s="41"/>
      <c r="C175" s="268" t="s">
        <v>2661</v>
      </c>
      <c r="D175" s="268" t="s">
        <v>315</v>
      </c>
      <c r="E175" s="269" t="s">
        <v>2662</v>
      </c>
      <c r="F175" s="270" t="s">
        <v>2663</v>
      </c>
      <c r="G175" s="271" t="s">
        <v>2447</v>
      </c>
      <c r="H175" s="272">
        <v>1</v>
      </c>
      <c r="I175" s="273"/>
      <c r="J175" s="274">
        <f>ROUND(I175*H175,2)</f>
        <v>0</v>
      </c>
      <c r="K175" s="270" t="s">
        <v>19</v>
      </c>
      <c r="L175" s="275"/>
      <c r="M175" s="276" t="s">
        <v>19</v>
      </c>
      <c r="N175" s="277" t="s">
        <v>46</v>
      </c>
      <c r="O175" s="86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8" t="s">
        <v>477</v>
      </c>
      <c r="AT175" s="228" t="s">
        <v>315</v>
      </c>
      <c r="AU175" s="228" t="s">
        <v>84</v>
      </c>
      <c r="AY175" s="19" t="s">
        <v>262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9" t="s">
        <v>82</v>
      </c>
      <c r="BK175" s="229">
        <f>ROUND(I175*H175,2)</f>
        <v>0</v>
      </c>
      <c r="BL175" s="19" t="s">
        <v>367</v>
      </c>
      <c r="BM175" s="228" t="s">
        <v>2664</v>
      </c>
    </row>
    <row r="176" s="2" customFormat="1" ht="33" customHeight="1">
      <c r="A176" s="40"/>
      <c r="B176" s="41"/>
      <c r="C176" s="217" t="s">
        <v>2665</v>
      </c>
      <c r="D176" s="217" t="s">
        <v>264</v>
      </c>
      <c r="E176" s="218" t="s">
        <v>2666</v>
      </c>
      <c r="F176" s="219" t="s">
        <v>2667</v>
      </c>
      <c r="G176" s="220" t="s">
        <v>370</v>
      </c>
      <c r="H176" s="221">
        <v>1</v>
      </c>
      <c r="I176" s="222"/>
      <c r="J176" s="223">
        <f>ROUND(I176*H176,2)</f>
        <v>0</v>
      </c>
      <c r="K176" s="219" t="s">
        <v>19</v>
      </c>
      <c r="L176" s="46"/>
      <c r="M176" s="224" t="s">
        <v>19</v>
      </c>
      <c r="N176" s="225" t="s">
        <v>46</v>
      </c>
      <c r="O176" s="86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8" t="s">
        <v>367</v>
      </c>
      <c r="AT176" s="228" t="s">
        <v>264</v>
      </c>
      <c r="AU176" s="228" t="s">
        <v>84</v>
      </c>
      <c r="AY176" s="19" t="s">
        <v>262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9" t="s">
        <v>82</v>
      </c>
      <c r="BK176" s="229">
        <f>ROUND(I176*H176,2)</f>
        <v>0</v>
      </c>
      <c r="BL176" s="19" t="s">
        <v>367</v>
      </c>
      <c r="BM176" s="228" t="s">
        <v>2668</v>
      </c>
    </row>
    <row r="177" s="2" customFormat="1" ht="16.5" customHeight="1">
      <c r="A177" s="40"/>
      <c r="B177" s="41"/>
      <c r="C177" s="217" t="s">
        <v>2669</v>
      </c>
      <c r="D177" s="217" t="s">
        <v>264</v>
      </c>
      <c r="E177" s="218" t="s">
        <v>2670</v>
      </c>
      <c r="F177" s="219" t="s">
        <v>2651</v>
      </c>
      <c r="G177" s="220" t="s">
        <v>370</v>
      </c>
      <c r="H177" s="221">
        <v>1</v>
      </c>
      <c r="I177" s="222"/>
      <c r="J177" s="223">
        <f>ROUND(I177*H177,2)</f>
        <v>0</v>
      </c>
      <c r="K177" s="219" t="s">
        <v>19</v>
      </c>
      <c r="L177" s="46"/>
      <c r="M177" s="224" t="s">
        <v>19</v>
      </c>
      <c r="N177" s="225" t="s">
        <v>46</v>
      </c>
      <c r="O177" s="86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8" t="s">
        <v>367</v>
      </c>
      <c r="AT177" s="228" t="s">
        <v>264</v>
      </c>
      <c r="AU177" s="228" t="s">
        <v>84</v>
      </c>
      <c r="AY177" s="19" t="s">
        <v>262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9" t="s">
        <v>82</v>
      </c>
      <c r="BK177" s="229">
        <f>ROUND(I177*H177,2)</f>
        <v>0</v>
      </c>
      <c r="BL177" s="19" t="s">
        <v>367</v>
      </c>
      <c r="BM177" s="228" t="s">
        <v>2671</v>
      </c>
    </row>
    <row r="178" s="2" customFormat="1" ht="16.5" customHeight="1">
      <c r="A178" s="40"/>
      <c r="B178" s="41"/>
      <c r="C178" s="268" t="s">
        <v>2672</v>
      </c>
      <c r="D178" s="268" t="s">
        <v>315</v>
      </c>
      <c r="E178" s="269" t="s">
        <v>2673</v>
      </c>
      <c r="F178" s="270" t="s">
        <v>2674</v>
      </c>
      <c r="G178" s="271" t="s">
        <v>370</v>
      </c>
      <c r="H178" s="272">
        <v>1</v>
      </c>
      <c r="I178" s="273"/>
      <c r="J178" s="274">
        <f>ROUND(I178*H178,2)</f>
        <v>0</v>
      </c>
      <c r="K178" s="270" t="s">
        <v>19</v>
      </c>
      <c r="L178" s="275"/>
      <c r="M178" s="276" t="s">
        <v>19</v>
      </c>
      <c r="N178" s="277" t="s">
        <v>46</v>
      </c>
      <c r="O178" s="86"/>
      <c r="P178" s="226">
        <f>O178*H178</f>
        <v>0</v>
      </c>
      <c r="Q178" s="226">
        <v>0.00040000000000000002</v>
      </c>
      <c r="R178" s="226">
        <f>Q178*H178</f>
        <v>0.00040000000000000002</v>
      </c>
      <c r="S178" s="226">
        <v>0</v>
      </c>
      <c r="T178" s="227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8" t="s">
        <v>477</v>
      </c>
      <c r="AT178" s="228" t="s">
        <v>315</v>
      </c>
      <c r="AU178" s="228" t="s">
        <v>84</v>
      </c>
      <c r="AY178" s="19" t="s">
        <v>262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9" t="s">
        <v>82</v>
      </c>
      <c r="BK178" s="229">
        <f>ROUND(I178*H178,2)</f>
        <v>0</v>
      </c>
      <c r="BL178" s="19" t="s">
        <v>367</v>
      </c>
      <c r="BM178" s="228" t="s">
        <v>2675</v>
      </c>
    </row>
    <row r="179" s="2" customFormat="1" ht="16.5" customHeight="1">
      <c r="A179" s="40"/>
      <c r="B179" s="41"/>
      <c r="C179" s="217" t="s">
        <v>2676</v>
      </c>
      <c r="D179" s="217" t="s">
        <v>264</v>
      </c>
      <c r="E179" s="218" t="s">
        <v>2677</v>
      </c>
      <c r="F179" s="219" t="s">
        <v>2678</v>
      </c>
      <c r="G179" s="220" t="s">
        <v>370</v>
      </c>
      <c r="H179" s="221">
        <v>1</v>
      </c>
      <c r="I179" s="222"/>
      <c r="J179" s="223">
        <f>ROUND(I179*H179,2)</f>
        <v>0</v>
      </c>
      <c r="K179" s="219" t="s">
        <v>19</v>
      </c>
      <c r="L179" s="46"/>
      <c r="M179" s="224" t="s">
        <v>19</v>
      </c>
      <c r="N179" s="225" t="s">
        <v>46</v>
      </c>
      <c r="O179" s="86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8" t="s">
        <v>367</v>
      </c>
      <c r="AT179" s="228" t="s">
        <v>264</v>
      </c>
      <c r="AU179" s="228" t="s">
        <v>84</v>
      </c>
      <c r="AY179" s="19" t="s">
        <v>262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9" t="s">
        <v>82</v>
      </c>
      <c r="BK179" s="229">
        <f>ROUND(I179*H179,2)</f>
        <v>0</v>
      </c>
      <c r="BL179" s="19" t="s">
        <v>367</v>
      </c>
      <c r="BM179" s="228" t="s">
        <v>2679</v>
      </c>
    </row>
    <row r="180" s="2" customFormat="1" ht="16.5" customHeight="1">
      <c r="A180" s="40"/>
      <c r="B180" s="41"/>
      <c r="C180" s="268" t="s">
        <v>2680</v>
      </c>
      <c r="D180" s="268" t="s">
        <v>315</v>
      </c>
      <c r="E180" s="269" t="s">
        <v>2681</v>
      </c>
      <c r="F180" s="270" t="s">
        <v>2682</v>
      </c>
      <c r="G180" s="271" t="s">
        <v>370</v>
      </c>
      <c r="H180" s="272">
        <v>1</v>
      </c>
      <c r="I180" s="273"/>
      <c r="J180" s="274">
        <f>ROUND(I180*H180,2)</f>
        <v>0</v>
      </c>
      <c r="K180" s="270" t="s">
        <v>19</v>
      </c>
      <c r="L180" s="275"/>
      <c r="M180" s="276" t="s">
        <v>19</v>
      </c>
      <c r="N180" s="277" t="s">
        <v>46</v>
      </c>
      <c r="O180" s="86"/>
      <c r="P180" s="226">
        <f>O180*H180</f>
        <v>0</v>
      </c>
      <c r="Q180" s="226">
        <v>6.0000000000000002E-05</v>
      </c>
      <c r="R180" s="226">
        <f>Q180*H180</f>
        <v>6.0000000000000002E-05</v>
      </c>
      <c r="S180" s="226">
        <v>0</v>
      </c>
      <c r="T180" s="22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8" t="s">
        <v>477</v>
      </c>
      <c r="AT180" s="228" t="s">
        <v>315</v>
      </c>
      <c r="AU180" s="228" t="s">
        <v>84</v>
      </c>
      <c r="AY180" s="19" t="s">
        <v>262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9" t="s">
        <v>82</v>
      </c>
      <c r="BK180" s="229">
        <f>ROUND(I180*H180,2)</f>
        <v>0</v>
      </c>
      <c r="BL180" s="19" t="s">
        <v>367</v>
      </c>
      <c r="BM180" s="228" t="s">
        <v>2683</v>
      </c>
    </row>
    <row r="181" s="2" customFormat="1" ht="16.5" customHeight="1">
      <c r="A181" s="40"/>
      <c r="B181" s="41"/>
      <c r="C181" s="217" t="s">
        <v>2684</v>
      </c>
      <c r="D181" s="217" t="s">
        <v>264</v>
      </c>
      <c r="E181" s="218" t="s">
        <v>2685</v>
      </c>
      <c r="F181" s="219" t="s">
        <v>2686</v>
      </c>
      <c r="G181" s="220" t="s">
        <v>370</v>
      </c>
      <c r="H181" s="221">
        <v>2</v>
      </c>
      <c r="I181" s="222"/>
      <c r="J181" s="223">
        <f>ROUND(I181*H181,2)</f>
        <v>0</v>
      </c>
      <c r="K181" s="219" t="s">
        <v>19</v>
      </c>
      <c r="L181" s="46"/>
      <c r="M181" s="224" t="s">
        <v>19</v>
      </c>
      <c r="N181" s="225" t="s">
        <v>46</v>
      </c>
      <c r="O181" s="86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8" t="s">
        <v>367</v>
      </c>
      <c r="AT181" s="228" t="s">
        <v>264</v>
      </c>
      <c r="AU181" s="228" t="s">
        <v>84</v>
      </c>
      <c r="AY181" s="19" t="s">
        <v>262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9" t="s">
        <v>82</v>
      </c>
      <c r="BK181" s="229">
        <f>ROUND(I181*H181,2)</f>
        <v>0</v>
      </c>
      <c r="BL181" s="19" t="s">
        <v>367</v>
      </c>
      <c r="BM181" s="228" t="s">
        <v>2687</v>
      </c>
    </row>
    <row r="182" s="2" customFormat="1" ht="16.5" customHeight="1">
      <c r="A182" s="40"/>
      <c r="B182" s="41"/>
      <c r="C182" s="268" t="s">
        <v>2688</v>
      </c>
      <c r="D182" s="268" t="s">
        <v>315</v>
      </c>
      <c r="E182" s="269" t="s">
        <v>2689</v>
      </c>
      <c r="F182" s="270" t="s">
        <v>2690</v>
      </c>
      <c r="G182" s="271" t="s">
        <v>370</v>
      </c>
      <c r="H182" s="272">
        <v>2</v>
      </c>
      <c r="I182" s="273"/>
      <c r="J182" s="274">
        <f>ROUND(I182*H182,2)</f>
        <v>0</v>
      </c>
      <c r="K182" s="270" t="s">
        <v>19</v>
      </c>
      <c r="L182" s="275"/>
      <c r="M182" s="276" t="s">
        <v>19</v>
      </c>
      <c r="N182" s="277" t="s">
        <v>46</v>
      </c>
      <c r="O182" s="86"/>
      <c r="P182" s="226">
        <f>O182*H182</f>
        <v>0</v>
      </c>
      <c r="Q182" s="226">
        <v>6.0000000000000002E-05</v>
      </c>
      <c r="R182" s="226">
        <f>Q182*H182</f>
        <v>0.00012</v>
      </c>
      <c r="S182" s="226">
        <v>0</v>
      </c>
      <c r="T182" s="22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8" t="s">
        <v>477</v>
      </c>
      <c r="AT182" s="228" t="s">
        <v>315</v>
      </c>
      <c r="AU182" s="228" t="s">
        <v>84</v>
      </c>
      <c r="AY182" s="19" t="s">
        <v>262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9" t="s">
        <v>82</v>
      </c>
      <c r="BK182" s="229">
        <f>ROUND(I182*H182,2)</f>
        <v>0</v>
      </c>
      <c r="BL182" s="19" t="s">
        <v>367</v>
      </c>
      <c r="BM182" s="228" t="s">
        <v>2691</v>
      </c>
    </row>
    <row r="183" s="2" customFormat="1" ht="16.5" customHeight="1">
      <c r="A183" s="40"/>
      <c r="B183" s="41"/>
      <c r="C183" s="268" t="s">
        <v>2692</v>
      </c>
      <c r="D183" s="268" t="s">
        <v>315</v>
      </c>
      <c r="E183" s="269" t="s">
        <v>2693</v>
      </c>
      <c r="F183" s="270" t="s">
        <v>2694</v>
      </c>
      <c r="G183" s="271" t="s">
        <v>370</v>
      </c>
      <c r="H183" s="272">
        <v>1</v>
      </c>
      <c r="I183" s="273"/>
      <c r="J183" s="274">
        <f>ROUND(I183*H183,2)</f>
        <v>0</v>
      </c>
      <c r="K183" s="270" t="s">
        <v>19</v>
      </c>
      <c r="L183" s="275"/>
      <c r="M183" s="276" t="s">
        <v>19</v>
      </c>
      <c r="N183" s="277" t="s">
        <v>46</v>
      </c>
      <c r="O183" s="86"/>
      <c r="P183" s="226">
        <f>O183*H183</f>
        <v>0</v>
      </c>
      <c r="Q183" s="226">
        <v>6.0000000000000002E-05</v>
      </c>
      <c r="R183" s="226">
        <f>Q183*H183</f>
        <v>6.0000000000000002E-05</v>
      </c>
      <c r="S183" s="226">
        <v>0</v>
      </c>
      <c r="T183" s="227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8" t="s">
        <v>477</v>
      </c>
      <c r="AT183" s="228" t="s">
        <v>315</v>
      </c>
      <c r="AU183" s="228" t="s">
        <v>84</v>
      </c>
      <c r="AY183" s="19" t="s">
        <v>262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9" t="s">
        <v>82</v>
      </c>
      <c r="BK183" s="229">
        <f>ROUND(I183*H183,2)</f>
        <v>0</v>
      </c>
      <c r="BL183" s="19" t="s">
        <v>367</v>
      </c>
      <c r="BM183" s="228" t="s">
        <v>2695</v>
      </c>
    </row>
    <row r="184" s="2" customFormat="1" ht="16.5" customHeight="1">
      <c r="A184" s="40"/>
      <c r="B184" s="41"/>
      <c r="C184" s="217" t="s">
        <v>2696</v>
      </c>
      <c r="D184" s="217" t="s">
        <v>264</v>
      </c>
      <c r="E184" s="218" t="s">
        <v>2697</v>
      </c>
      <c r="F184" s="219" t="s">
        <v>2698</v>
      </c>
      <c r="G184" s="220" t="s">
        <v>370</v>
      </c>
      <c r="H184" s="221">
        <v>47</v>
      </c>
      <c r="I184" s="222"/>
      <c r="J184" s="223">
        <f>ROUND(I184*H184,2)</f>
        <v>0</v>
      </c>
      <c r="K184" s="219" t="s">
        <v>19</v>
      </c>
      <c r="L184" s="46"/>
      <c r="M184" s="224" t="s">
        <v>19</v>
      </c>
      <c r="N184" s="225" t="s">
        <v>46</v>
      </c>
      <c r="O184" s="86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8" t="s">
        <v>367</v>
      </c>
      <c r="AT184" s="228" t="s">
        <v>264</v>
      </c>
      <c r="AU184" s="228" t="s">
        <v>84</v>
      </c>
      <c r="AY184" s="19" t="s">
        <v>262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9" t="s">
        <v>82</v>
      </c>
      <c r="BK184" s="229">
        <f>ROUND(I184*H184,2)</f>
        <v>0</v>
      </c>
      <c r="BL184" s="19" t="s">
        <v>367</v>
      </c>
      <c r="BM184" s="228" t="s">
        <v>2699</v>
      </c>
    </row>
    <row r="185" s="2" customFormat="1" ht="16.5" customHeight="1">
      <c r="A185" s="40"/>
      <c r="B185" s="41"/>
      <c r="C185" s="268" t="s">
        <v>2700</v>
      </c>
      <c r="D185" s="268" t="s">
        <v>315</v>
      </c>
      <c r="E185" s="269" t="s">
        <v>2701</v>
      </c>
      <c r="F185" s="270" t="s">
        <v>2702</v>
      </c>
      <c r="G185" s="271" t="s">
        <v>370</v>
      </c>
      <c r="H185" s="272">
        <v>15</v>
      </c>
      <c r="I185" s="273"/>
      <c r="J185" s="274">
        <f>ROUND(I185*H185,2)</f>
        <v>0</v>
      </c>
      <c r="K185" s="270" t="s">
        <v>19</v>
      </c>
      <c r="L185" s="275"/>
      <c r="M185" s="276" t="s">
        <v>19</v>
      </c>
      <c r="N185" s="277" t="s">
        <v>46</v>
      </c>
      <c r="O185" s="86"/>
      <c r="P185" s="226">
        <f>O185*H185</f>
        <v>0</v>
      </c>
      <c r="Q185" s="226">
        <v>0.00080000000000000004</v>
      </c>
      <c r="R185" s="226">
        <f>Q185*H185</f>
        <v>0.012</v>
      </c>
      <c r="S185" s="226">
        <v>0</v>
      </c>
      <c r="T185" s="227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8" t="s">
        <v>477</v>
      </c>
      <c r="AT185" s="228" t="s">
        <v>315</v>
      </c>
      <c r="AU185" s="228" t="s">
        <v>84</v>
      </c>
      <c r="AY185" s="19" t="s">
        <v>262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9" t="s">
        <v>82</v>
      </c>
      <c r="BK185" s="229">
        <f>ROUND(I185*H185,2)</f>
        <v>0</v>
      </c>
      <c r="BL185" s="19" t="s">
        <v>367</v>
      </c>
      <c r="BM185" s="228" t="s">
        <v>2703</v>
      </c>
    </row>
    <row r="186" s="2" customFormat="1" ht="16.5" customHeight="1">
      <c r="A186" s="40"/>
      <c r="B186" s="41"/>
      <c r="C186" s="268" t="s">
        <v>2704</v>
      </c>
      <c r="D186" s="268" t="s">
        <v>315</v>
      </c>
      <c r="E186" s="269" t="s">
        <v>2705</v>
      </c>
      <c r="F186" s="270" t="s">
        <v>2706</v>
      </c>
      <c r="G186" s="271" t="s">
        <v>370</v>
      </c>
      <c r="H186" s="272">
        <v>18</v>
      </c>
      <c r="I186" s="273"/>
      <c r="J186" s="274">
        <f>ROUND(I186*H186,2)</f>
        <v>0</v>
      </c>
      <c r="K186" s="270" t="s">
        <v>19</v>
      </c>
      <c r="L186" s="275"/>
      <c r="M186" s="276" t="s">
        <v>19</v>
      </c>
      <c r="N186" s="277" t="s">
        <v>46</v>
      </c>
      <c r="O186" s="86"/>
      <c r="P186" s="226">
        <f>O186*H186</f>
        <v>0</v>
      </c>
      <c r="Q186" s="226">
        <v>0.00080000000000000004</v>
      </c>
      <c r="R186" s="226">
        <f>Q186*H186</f>
        <v>0.014400000000000001</v>
      </c>
      <c r="S186" s="226">
        <v>0</v>
      </c>
      <c r="T186" s="22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8" t="s">
        <v>477</v>
      </c>
      <c r="AT186" s="228" t="s">
        <v>315</v>
      </c>
      <c r="AU186" s="228" t="s">
        <v>84</v>
      </c>
      <c r="AY186" s="19" t="s">
        <v>262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9" t="s">
        <v>82</v>
      </c>
      <c r="BK186" s="229">
        <f>ROUND(I186*H186,2)</f>
        <v>0</v>
      </c>
      <c r="BL186" s="19" t="s">
        <v>367</v>
      </c>
      <c r="BM186" s="228" t="s">
        <v>2707</v>
      </c>
    </row>
    <row r="187" s="2" customFormat="1" ht="16.5" customHeight="1">
      <c r="A187" s="40"/>
      <c r="B187" s="41"/>
      <c r="C187" s="268" t="s">
        <v>2708</v>
      </c>
      <c r="D187" s="268" t="s">
        <v>315</v>
      </c>
      <c r="E187" s="269" t="s">
        <v>2709</v>
      </c>
      <c r="F187" s="270" t="s">
        <v>2710</v>
      </c>
      <c r="G187" s="271" t="s">
        <v>370</v>
      </c>
      <c r="H187" s="272">
        <v>13</v>
      </c>
      <c r="I187" s="273"/>
      <c r="J187" s="274">
        <f>ROUND(I187*H187,2)</f>
        <v>0</v>
      </c>
      <c r="K187" s="270" t="s">
        <v>19</v>
      </c>
      <c r="L187" s="275"/>
      <c r="M187" s="276" t="s">
        <v>19</v>
      </c>
      <c r="N187" s="277" t="s">
        <v>46</v>
      </c>
      <c r="O187" s="86"/>
      <c r="P187" s="226">
        <f>O187*H187</f>
        <v>0</v>
      </c>
      <c r="Q187" s="226">
        <v>0.00080000000000000004</v>
      </c>
      <c r="R187" s="226">
        <f>Q187*H187</f>
        <v>0.010400000000000001</v>
      </c>
      <c r="S187" s="226">
        <v>0</v>
      </c>
      <c r="T187" s="227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8" t="s">
        <v>477</v>
      </c>
      <c r="AT187" s="228" t="s">
        <v>315</v>
      </c>
      <c r="AU187" s="228" t="s">
        <v>84</v>
      </c>
      <c r="AY187" s="19" t="s">
        <v>262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9" t="s">
        <v>82</v>
      </c>
      <c r="BK187" s="229">
        <f>ROUND(I187*H187,2)</f>
        <v>0</v>
      </c>
      <c r="BL187" s="19" t="s">
        <v>367</v>
      </c>
      <c r="BM187" s="228" t="s">
        <v>2711</v>
      </c>
    </row>
    <row r="188" s="2" customFormat="1" ht="16.5" customHeight="1">
      <c r="A188" s="40"/>
      <c r="B188" s="41"/>
      <c r="C188" s="268" t="s">
        <v>2712</v>
      </c>
      <c r="D188" s="268" t="s">
        <v>315</v>
      </c>
      <c r="E188" s="269" t="s">
        <v>2713</v>
      </c>
      <c r="F188" s="270" t="s">
        <v>2714</v>
      </c>
      <c r="G188" s="271" t="s">
        <v>370</v>
      </c>
      <c r="H188" s="272">
        <v>1</v>
      </c>
      <c r="I188" s="273"/>
      <c r="J188" s="274">
        <f>ROUND(I188*H188,2)</f>
        <v>0</v>
      </c>
      <c r="K188" s="270" t="s">
        <v>19</v>
      </c>
      <c r="L188" s="275"/>
      <c r="M188" s="276" t="s">
        <v>19</v>
      </c>
      <c r="N188" s="277" t="s">
        <v>46</v>
      </c>
      <c r="O188" s="86"/>
      <c r="P188" s="226">
        <f>O188*H188</f>
        <v>0</v>
      </c>
      <c r="Q188" s="226">
        <v>0.00080000000000000004</v>
      </c>
      <c r="R188" s="226">
        <f>Q188*H188</f>
        <v>0.00080000000000000004</v>
      </c>
      <c r="S188" s="226">
        <v>0</v>
      </c>
      <c r="T188" s="227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8" t="s">
        <v>477</v>
      </c>
      <c r="AT188" s="228" t="s">
        <v>315</v>
      </c>
      <c r="AU188" s="228" t="s">
        <v>84</v>
      </c>
      <c r="AY188" s="19" t="s">
        <v>262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9" t="s">
        <v>82</v>
      </c>
      <c r="BK188" s="229">
        <f>ROUND(I188*H188,2)</f>
        <v>0</v>
      </c>
      <c r="BL188" s="19" t="s">
        <v>367</v>
      </c>
      <c r="BM188" s="228" t="s">
        <v>2715</v>
      </c>
    </row>
    <row r="189" s="2" customFormat="1" ht="16.5" customHeight="1">
      <c r="A189" s="40"/>
      <c r="B189" s="41"/>
      <c r="C189" s="217" t="s">
        <v>2716</v>
      </c>
      <c r="D189" s="217" t="s">
        <v>264</v>
      </c>
      <c r="E189" s="218" t="s">
        <v>2717</v>
      </c>
      <c r="F189" s="219" t="s">
        <v>2718</v>
      </c>
      <c r="G189" s="220" t="s">
        <v>130</v>
      </c>
      <c r="H189" s="221">
        <v>12</v>
      </c>
      <c r="I189" s="222"/>
      <c r="J189" s="223">
        <f>ROUND(I189*H189,2)</f>
        <v>0</v>
      </c>
      <c r="K189" s="219" t="s">
        <v>19</v>
      </c>
      <c r="L189" s="46"/>
      <c r="M189" s="224" t="s">
        <v>19</v>
      </c>
      <c r="N189" s="225" t="s">
        <v>46</v>
      </c>
      <c r="O189" s="86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8" t="s">
        <v>367</v>
      </c>
      <c r="AT189" s="228" t="s">
        <v>264</v>
      </c>
      <c r="AU189" s="228" t="s">
        <v>84</v>
      </c>
      <c r="AY189" s="19" t="s">
        <v>262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9" t="s">
        <v>82</v>
      </c>
      <c r="BK189" s="229">
        <f>ROUND(I189*H189,2)</f>
        <v>0</v>
      </c>
      <c r="BL189" s="19" t="s">
        <v>367</v>
      </c>
      <c r="BM189" s="228" t="s">
        <v>2719</v>
      </c>
    </row>
    <row r="190" s="2" customFormat="1" ht="16.5" customHeight="1">
      <c r="A190" s="40"/>
      <c r="B190" s="41"/>
      <c r="C190" s="268" t="s">
        <v>2720</v>
      </c>
      <c r="D190" s="268" t="s">
        <v>315</v>
      </c>
      <c r="E190" s="269" t="s">
        <v>2721</v>
      </c>
      <c r="F190" s="270" t="s">
        <v>2722</v>
      </c>
      <c r="G190" s="271" t="s">
        <v>1072</v>
      </c>
      <c r="H190" s="272">
        <v>7.5430000000000001</v>
      </c>
      <c r="I190" s="273"/>
      <c r="J190" s="274">
        <f>ROUND(I190*H190,2)</f>
        <v>0</v>
      </c>
      <c r="K190" s="270" t="s">
        <v>19</v>
      </c>
      <c r="L190" s="275"/>
      <c r="M190" s="276" t="s">
        <v>19</v>
      </c>
      <c r="N190" s="277" t="s">
        <v>46</v>
      </c>
      <c r="O190" s="86"/>
      <c r="P190" s="226">
        <f>O190*H190</f>
        <v>0</v>
      </c>
      <c r="Q190" s="226">
        <v>0.001</v>
      </c>
      <c r="R190" s="226">
        <f>Q190*H190</f>
        <v>0.0075430000000000002</v>
      </c>
      <c r="S190" s="226">
        <v>0</v>
      </c>
      <c r="T190" s="227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8" t="s">
        <v>477</v>
      </c>
      <c r="AT190" s="228" t="s">
        <v>315</v>
      </c>
      <c r="AU190" s="228" t="s">
        <v>84</v>
      </c>
      <c r="AY190" s="19" t="s">
        <v>262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9" t="s">
        <v>82</v>
      </c>
      <c r="BK190" s="229">
        <f>ROUND(I190*H190,2)</f>
        <v>0</v>
      </c>
      <c r="BL190" s="19" t="s">
        <v>367</v>
      </c>
      <c r="BM190" s="228" t="s">
        <v>2723</v>
      </c>
    </row>
    <row r="191" s="2" customFormat="1" ht="16.5" customHeight="1">
      <c r="A191" s="40"/>
      <c r="B191" s="41"/>
      <c r="C191" s="217" t="s">
        <v>2228</v>
      </c>
      <c r="D191" s="217" t="s">
        <v>264</v>
      </c>
      <c r="E191" s="218" t="s">
        <v>2724</v>
      </c>
      <c r="F191" s="219" t="s">
        <v>2725</v>
      </c>
      <c r="G191" s="220" t="s">
        <v>130</v>
      </c>
      <c r="H191" s="221">
        <v>40</v>
      </c>
      <c r="I191" s="222"/>
      <c r="J191" s="223">
        <f>ROUND(I191*H191,2)</f>
        <v>0</v>
      </c>
      <c r="K191" s="219" t="s">
        <v>19</v>
      </c>
      <c r="L191" s="46"/>
      <c r="M191" s="224" t="s">
        <v>19</v>
      </c>
      <c r="N191" s="225" t="s">
        <v>46</v>
      </c>
      <c r="O191" s="86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8" t="s">
        <v>367</v>
      </c>
      <c r="AT191" s="228" t="s">
        <v>264</v>
      </c>
      <c r="AU191" s="228" t="s">
        <v>84</v>
      </c>
      <c r="AY191" s="19" t="s">
        <v>262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9" t="s">
        <v>82</v>
      </c>
      <c r="BK191" s="229">
        <f>ROUND(I191*H191,2)</f>
        <v>0</v>
      </c>
      <c r="BL191" s="19" t="s">
        <v>367</v>
      </c>
      <c r="BM191" s="228" t="s">
        <v>2726</v>
      </c>
    </row>
    <row r="192" s="2" customFormat="1" ht="16.5" customHeight="1">
      <c r="A192" s="40"/>
      <c r="B192" s="41"/>
      <c r="C192" s="268" t="s">
        <v>2727</v>
      </c>
      <c r="D192" s="268" t="s">
        <v>315</v>
      </c>
      <c r="E192" s="269" t="s">
        <v>2728</v>
      </c>
      <c r="F192" s="270" t="s">
        <v>2729</v>
      </c>
      <c r="G192" s="271" t="s">
        <v>1072</v>
      </c>
      <c r="H192" s="272">
        <v>5.524</v>
      </c>
      <c r="I192" s="273"/>
      <c r="J192" s="274">
        <f>ROUND(I192*H192,2)</f>
        <v>0</v>
      </c>
      <c r="K192" s="270" t="s">
        <v>19</v>
      </c>
      <c r="L192" s="275"/>
      <c r="M192" s="276" t="s">
        <v>19</v>
      </c>
      <c r="N192" s="277" t="s">
        <v>46</v>
      </c>
      <c r="O192" s="86"/>
      <c r="P192" s="226">
        <f>O192*H192</f>
        <v>0</v>
      </c>
      <c r="Q192" s="226">
        <v>0.001</v>
      </c>
      <c r="R192" s="226">
        <f>Q192*H192</f>
        <v>0.0055240000000000003</v>
      </c>
      <c r="S192" s="226">
        <v>0</v>
      </c>
      <c r="T192" s="22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8" t="s">
        <v>477</v>
      </c>
      <c r="AT192" s="228" t="s">
        <v>315</v>
      </c>
      <c r="AU192" s="228" t="s">
        <v>84</v>
      </c>
      <c r="AY192" s="19" t="s">
        <v>262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9" t="s">
        <v>82</v>
      </c>
      <c r="BK192" s="229">
        <f>ROUND(I192*H192,2)</f>
        <v>0</v>
      </c>
      <c r="BL192" s="19" t="s">
        <v>367</v>
      </c>
      <c r="BM192" s="228" t="s">
        <v>2730</v>
      </c>
    </row>
    <row r="193" s="2" customFormat="1" ht="16.5" customHeight="1">
      <c r="A193" s="40"/>
      <c r="B193" s="41"/>
      <c r="C193" s="217" t="s">
        <v>2731</v>
      </c>
      <c r="D193" s="217" t="s">
        <v>264</v>
      </c>
      <c r="E193" s="218" t="s">
        <v>2732</v>
      </c>
      <c r="F193" s="219" t="s">
        <v>2733</v>
      </c>
      <c r="G193" s="220" t="s">
        <v>370</v>
      </c>
      <c r="H193" s="221">
        <v>12</v>
      </c>
      <c r="I193" s="222"/>
      <c r="J193" s="223">
        <f>ROUND(I193*H193,2)</f>
        <v>0</v>
      </c>
      <c r="K193" s="219" t="s">
        <v>19</v>
      </c>
      <c r="L193" s="46"/>
      <c r="M193" s="224" t="s">
        <v>19</v>
      </c>
      <c r="N193" s="225" t="s">
        <v>46</v>
      </c>
      <c r="O193" s="86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8" t="s">
        <v>367</v>
      </c>
      <c r="AT193" s="228" t="s">
        <v>264</v>
      </c>
      <c r="AU193" s="228" t="s">
        <v>84</v>
      </c>
      <c r="AY193" s="19" t="s">
        <v>262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9" t="s">
        <v>82</v>
      </c>
      <c r="BK193" s="229">
        <f>ROUND(I193*H193,2)</f>
        <v>0</v>
      </c>
      <c r="BL193" s="19" t="s">
        <v>367</v>
      </c>
      <c r="BM193" s="228" t="s">
        <v>2734</v>
      </c>
    </row>
    <row r="194" s="2" customFormat="1" ht="16.5" customHeight="1">
      <c r="A194" s="40"/>
      <c r="B194" s="41"/>
      <c r="C194" s="268" t="s">
        <v>2735</v>
      </c>
      <c r="D194" s="268" t="s">
        <v>315</v>
      </c>
      <c r="E194" s="269" t="s">
        <v>2736</v>
      </c>
      <c r="F194" s="270" t="s">
        <v>2737</v>
      </c>
      <c r="G194" s="271" t="s">
        <v>370</v>
      </c>
      <c r="H194" s="272">
        <v>4</v>
      </c>
      <c r="I194" s="273"/>
      <c r="J194" s="274">
        <f>ROUND(I194*H194,2)</f>
        <v>0</v>
      </c>
      <c r="K194" s="270" t="s">
        <v>19</v>
      </c>
      <c r="L194" s="275"/>
      <c r="M194" s="276" t="s">
        <v>19</v>
      </c>
      <c r="N194" s="277" t="s">
        <v>46</v>
      </c>
      <c r="O194" s="86"/>
      <c r="P194" s="226">
        <f>O194*H194</f>
        <v>0</v>
      </c>
      <c r="Q194" s="226">
        <v>0.00022000000000000001</v>
      </c>
      <c r="R194" s="226">
        <f>Q194*H194</f>
        <v>0.00088000000000000003</v>
      </c>
      <c r="S194" s="226">
        <v>0</v>
      </c>
      <c r="T194" s="227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8" t="s">
        <v>477</v>
      </c>
      <c r="AT194" s="228" t="s">
        <v>315</v>
      </c>
      <c r="AU194" s="228" t="s">
        <v>84</v>
      </c>
      <c r="AY194" s="19" t="s">
        <v>262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9" t="s">
        <v>82</v>
      </c>
      <c r="BK194" s="229">
        <f>ROUND(I194*H194,2)</f>
        <v>0</v>
      </c>
      <c r="BL194" s="19" t="s">
        <v>367</v>
      </c>
      <c r="BM194" s="228" t="s">
        <v>2738</v>
      </c>
    </row>
    <row r="195" s="2" customFormat="1" ht="16.5" customHeight="1">
      <c r="A195" s="40"/>
      <c r="B195" s="41"/>
      <c r="C195" s="268" t="s">
        <v>2739</v>
      </c>
      <c r="D195" s="268" t="s">
        <v>315</v>
      </c>
      <c r="E195" s="269" t="s">
        <v>2740</v>
      </c>
      <c r="F195" s="270" t="s">
        <v>2741</v>
      </c>
      <c r="G195" s="271" t="s">
        <v>370</v>
      </c>
      <c r="H195" s="272">
        <v>8</v>
      </c>
      <c r="I195" s="273"/>
      <c r="J195" s="274">
        <f>ROUND(I195*H195,2)</f>
        <v>0</v>
      </c>
      <c r="K195" s="270" t="s">
        <v>19</v>
      </c>
      <c r="L195" s="275"/>
      <c r="M195" s="276" t="s">
        <v>19</v>
      </c>
      <c r="N195" s="277" t="s">
        <v>46</v>
      </c>
      <c r="O195" s="86"/>
      <c r="P195" s="226">
        <f>O195*H195</f>
        <v>0</v>
      </c>
      <c r="Q195" s="226">
        <v>0.00024000000000000001</v>
      </c>
      <c r="R195" s="226">
        <f>Q195*H195</f>
        <v>0.0019200000000000001</v>
      </c>
      <c r="S195" s="226">
        <v>0</v>
      </c>
      <c r="T195" s="227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8" t="s">
        <v>477</v>
      </c>
      <c r="AT195" s="228" t="s">
        <v>315</v>
      </c>
      <c r="AU195" s="228" t="s">
        <v>84</v>
      </c>
      <c r="AY195" s="19" t="s">
        <v>262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9" t="s">
        <v>82</v>
      </c>
      <c r="BK195" s="229">
        <f>ROUND(I195*H195,2)</f>
        <v>0</v>
      </c>
      <c r="BL195" s="19" t="s">
        <v>367</v>
      </c>
      <c r="BM195" s="228" t="s">
        <v>2742</v>
      </c>
    </row>
    <row r="196" s="2" customFormat="1" ht="16.5" customHeight="1">
      <c r="A196" s="40"/>
      <c r="B196" s="41"/>
      <c r="C196" s="217" t="s">
        <v>2743</v>
      </c>
      <c r="D196" s="217" t="s">
        <v>264</v>
      </c>
      <c r="E196" s="218" t="s">
        <v>2744</v>
      </c>
      <c r="F196" s="219" t="s">
        <v>2745</v>
      </c>
      <c r="G196" s="220" t="s">
        <v>370</v>
      </c>
      <c r="H196" s="221">
        <v>4</v>
      </c>
      <c r="I196" s="222"/>
      <c r="J196" s="223">
        <f>ROUND(I196*H196,2)</f>
        <v>0</v>
      </c>
      <c r="K196" s="219" t="s">
        <v>19</v>
      </c>
      <c r="L196" s="46"/>
      <c r="M196" s="224" t="s">
        <v>19</v>
      </c>
      <c r="N196" s="225" t="s">
        <v>46</v>
      </c>
      <c r="O196" s="86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8" t="s">
        <v>367</v>
      </c>
      <c r="AT196" s="228" t="s">
        <v>264</v>
      </c>
      <c r="AU196" s="228" t="s">
        <v>84</v>
      </c>
      <c r="AY196" s="19" t="s">
        <v>262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9" t="s">
        <v>82</v>
      </c>
      <c r="BK196" s="229">
        <f>ROUND(I196*H196,2)</f>
        <v>0</v>
      </c>
      <c r="BL196" s="19" t="s">
        <v>367</v>
      </c>
      <c r="BM196" s="228" t="s">
        <v>2746</v>
      </c>
    </row>
    <row r="197" s="2" customFormat="1" ht="16.5" customHeight="1">
      <c r="A197" s="40"/>
      <c r="B197" s="41"/>
      <c r="C197" s="268" t="s">
        <v>2747</v>
      </c>
      <c r="D197" s="268" t="s">
        <v>315</v>
      </c>
      <c r="E197" s="269" t="s">
        <v>2748</v>
      </c>
      <c r="F197" s="270" t="s">
        <v>2749</v>
      </c>
      <c r="G197" s="271" t="s">
        <v>370</v>
      </c>
      <c r="H197" s="272">
        <v>4</v>
      </c>
      <c r="I197" s="273"/>
      <c r="J197" s="274">
        <f>ROUND(I197*H197,2)</f>
        <v>0</v>
      </c>
      <c r="K197" s="270" t="s">
        <v>19</v>
      </c>
      <c r="L197" s="275"/>
      <c r="M197" s="276" t="s">
        <v>19</v>
      </c>
      <c r="N197" s="277" t="s">
        <v>46</v>
      </c>
      <c r="O197" s="86"/>
      <c r="P197" s="226">
        <f>O197*H197</f>
        <v>0</v>
      </c>
      <c r="Q197" s="226">
        <v>0.0041999999999999997</v>
      </c>
      <c r="R197" s="226">
        <f>Q197*H197</f>
        <v>0.016799999999999999</v>
      </c>
      <c r="S197" s="226">
        <v>0</v>
      </c>
      <c r="T197" s="22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8" t="s">
        <v>477</v>
      </c>
      <c r="AT197" s="228" t="s">
        <v>315</v>
      </c>
      <c r="AU197" s="228" t="s">
        <v>84</v>
      </c>
      <c r="AY197" s="19" t="s">
        <v>262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9" t="s">
        <v>82</v>
      </c>
      <c r="BK197" s="229">
        <f>ROUND(I197*H197,2)</f>
        <v>0</v>
      </c>
      <c r="BL197" s="19" t="s">
        <v>367</v>
      </c>
      <c r="BM197" s="228" t="s">
        <v>2750</v>
      </c>
    </row>
    <row r="198" s="2" customFormat="1" ht="16.5" customHeight="1">
      <c r="A198" s="40"/>
      <c r="B198" s="41"/>
      <c r="C198" s="268" t="s">
        <v>2751</v>
      </c>
      <c r="D198" s="268" t="s">
        <v>315</v>
      </c>
      <c r="E198" s="269" t="s">
        <v>2752</v>
      </c>
      <c r="F198" s="270" t="s">
        <v>2753</v>
      </c>
      <c r="G198" s="271" t="s">
        <v>370</v>
      </c>
      <c r="H198" s="272">
        <v>8</v>
      </c>
      <c r="I198" s="273"/>
      <c r="J198" s="274">
        <f>ROUND(I198*H198,2)</f>
        <v>0</v>
      </c>
      <c r="K198" s="270" t="s">
        <v>19</v>
      </c>
      <c r="L198" s="275"/>
      <c r="M198" s="276" t="s">
        <v>19</v>
      </c>
      <c r="N198" s="277" t="s">
        <v>46</v>
      </c>
      <c r="O198" s="86"/>
      <c r="P198" s="226">
        <f>O198*H198</f>
        <v>0</v>
      </c>
      <c r="Q198" s="226">
        <v>0.00029999999999999997</v>
      </c>
      <c r="R198" s="226">
        <f>Q198*H198</f>
        <v>0.0023999999999999998</v>
      </c>
      <c r="S198" s="226">
        <v>0</v>
      </c>
      <c r="T198" s="227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28" t="s">
        <v>477</v>
      </c>
      <c r="AT198" s="228" t="s">
        <v>315</v>
      </c>
      <c r="AU198" s="228" t="s">
        <v>84</v>
      </c>
      <c r="AY198" s="19" t="s">
        <v>262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9" t="s">
        <v>82</v>
      </c>
      <c r="BK198" s="229">
        <f>ROUND(I198*H198,2)</f>
        <v>0</v>
      </c>
      <c r="BL198" s="19" t="s">
        <v>367</v>
      </c>
      <c r="BM198" s="228" t="s">
        <v>2754</v>
      </c>
    </row>
    <row r="199" s="2" customFormat="1" ht="16.5" customHeight="1">
      <c r="A199" s="40"/>
      <c r="B199" s="41"/>
      <c r="C199" s="217" t="s">
        <v>2755</v>
      </c>
      <c r="D199" s="217" t="s">
        <v>264</v>
      </c>
      <c r="E199" s="218" t="s">
        <v>2756</v>
      </c>
      <c r="F199" s="219" t="s">
        <v>2757</v>
      </c>
      <c r="G199" s="220" t="s">
        <v>370</v>
      </c>
      <c r="H199" s="221">
        <v>8</v>
      </c>
      <c r="I199" s="222"/>
      <c r="J199" s="223">
        <f>ROUND(I199*H199,2)</f>
        <v>0</v>
      </c>
      <c r="K199" s="219" t="s">
        <v>19</v>
      </c>
      <c r="L199" s="46"/>
      <c r="M199" s="224" t="s">
        <v>19</v>
      </c>
      <c r="N199" s="225" t="s">
        <v>46</v>
      </c>
      <c r="O199" s="86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8" t="s">
        <v>367</v>
      </c>
      <c r="AT199" s="228" t="s">
        <v>264</v>
      </c>
      <c r="AU199" s="228" t="s">
        <v>84</v>
      </c>
      <c r="AY199" s="19" t="s">
        <v>262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9" t="s">
        <v>82</v>
      </c>
      <c r="BK199" s="229">
        <f>ROUND(I199*H199,2)</f>
        <v>0</v>
      </c>
      <c r="BL199" s="19" t="s">
        <v>367</v>
      </c>
      <c r="BM199" s="228" t="s">
        <v>2758</v>
      </c>
    </row>
    <row r="200" s="2" customFormat="1" ht="16.5" customHeight="1">
      <c r="A200" s="40"/>
      <c r="B200" s="41"/>
      <c r="C200" s="268" t="s">
        <v>2759</v>
      </c>
      <c r="D200" s="268" t="s">
        <v>315</v>
      </c>
      <c r="E200" s="269" t="s">
        <v>2760</v>
      </c>
      <c r="F200" s="270" t="s">
        <v>2761</v>
      </c>
      <c r="G200" s="271" t="s">
        <v>370</v>
      </c>
      <c r="H200" s="272">
        <v>8</v>
      </c>
      <c r="I200" s="273"/>
      <c r="J200" s="274">
        <f>ROUND(I200*H200,2)</f>
        <v>0</v>
      </c>
      <c r="K200" s="270" t="s">
        <v>19</v>
      </c>
      <c r="L200" s="275"/>
      <c r="M200" s="276" t="s">
        <v>19</v>
      </c>
      <c r="N200" s="277" t="s">
        <v>46</v>
      </c>
      <c r="O200" s="86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8" t="s">
        <v>477</v>
      </c>
      <c r="AT200" s="228" t="s">
        <v>315</v>
      </c>
      <c r="AU200" s="228" t="s">
        <v>84</v>
      </c>
      <c r="AY200" s="19" t="s">
        <v>262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9" t="s">
        <v>82</v>
      </c>
      <c r="BK200" s="229">
        <f>ROUND(I200*H200,2)</f>
        <v>0</v>
      </c>
      <c r="BL200" s="19" t="s">
        <v>367</v>
      </c>
      <c r="BM200" s="228" t="s">
        <v>2762</v>
      </c>
    </row>
    <row r="201" s="2" customFormat="1" ht="16.5" customHeight="1">
      <c r="A201" s="40"/>
      <c r="B201" s="41"/>
      <c r="C201" s="217" t="s">
        <v>2763</v>
      </c>
      <c r="D201" s="217" t="s">
        <v>264</v>
      </c>
      <c r="E201" s="218" t="s">
        <v>2764</v>
      </c>
      <c r="F201" s="219" t="s">
        <v>2765</v>
      </c>
      <c r="G201" s="220" t="s">
        <v>2447</v>
      </c>
      <c r="H201" s="221">
        <v>24</v>
      </c>
      <c r="I201" s="222"/>
      <c r="J201" s="223">
        <f>ROUND(I201*H201,2)</f>
        <v>0</v>
      </c>
      <c r="K201" s="219" t="s">
        <v>19</v>
      </c>
      <c r="L201" s="46"/>
      <c r="M201" s="224" t="s">
        <v>19</v>
      </c>
      <c r="N201" s="225" t="s">
        <v>46</v>
      </c>
      <c r="O201" s="86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8" t="s">
        <v>268</v>
      </c>
      <c r="AT201" s="228" t="s">
        <v>264</v>
      </c>
      <c r="AU201" s="228" t="s">
        <v>84</v>
      </c>
      <c r="AY201" s="19" t="s">
        <v>262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9" t="s">
        <v>82</v>
      </c>
      <c r="BK201" s="229">
        <f>ROUND(I201*H201,2)</f>
        <v>0</v>
      </c>
      <c r="BL201" s="19" t="s">
        <v>268</v>
      </c>
      <c r="BM201" s="228" t="s">
        <v>2766</v>
      </c>
    </row>
    <row r="202" s="2" customFormat="1" ht="16.5" customHeight="1">
      <c r="A202" s="40"/>
      <c r="B202" s="41"/>
      <c r="C202" s="217" t="s">
        <v>2767</v>
      </c>
      <c r="D202" s="217" t="s">
        <v>264</v>
      </c>
      <c r="E202" s="218" t="s">
        <v>2768</v>
      </c>
      <c r="F202" s="219" t="s">
        <v>2769</v>
      </c>
      <c r="G202" s="220" t="s">
        <v>2447</v>
      </c>
      <c r="H202" s="221">
        <v>24</v>
      </c>
      <c r="I202" s="222"/>
      <c r="J202" s="223">
        <f>ROUND(I202*H202,2)</f>
        <v>0</v>
      </c>
      <c r="K202" s="219" t="s">
        <v>19</v>
      </c>
      <c r="L202" s="46"/>
      <c r="M202" s="224" t="s">
        <v>19</v>
      </c>
      <c r="N202" s="225" t="s">
        <v>46</v>
      </c>
      <c r="O202" s="86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8" t="s">
        <v>268</v>
      </c>
      <c r="AT202" s="228" t="s">
        <v>264</v>
      </c>
      <c r="AU202" s="228" t="s">
        <v>84</v>
      </c>
      <c r="AY202" s="19" t="s">
        <v>262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9" t="s">
        <v>82</v>
      </c>
      <c r="BK202" s="229">
        <f>ROUND(I202*H202,2)</f>
        <v>0</v>
      </c>
      <c r="BL202" s="19" t="s">
        <v>268</v>
      </c>
      <c r="BM202" s="228" t="s">
        <v>2770</v>
      </c>
    </row>
    <row r="203" s="2" customFormat="1" ht="16.5" customHeight="1">
      <c r="A203" s="40"/>
      <c r="B203" s="41"/>
      <c r="C203" s="217" t="s">
        <v>2771</v>
      </c>
      <c r="D203" s="217" t="s">
        <v>264</v>
      </c>
      <c r="E203" s="218" t="s">
        <v>2772</v>
      </c>
      <c r="F203" s="219" t="s">
        <v>2773</v>
      </c>
      <c r="G203" s="220" t="s">
        <v>2447</v>
      </c>
      <c r="H203" s="221">
        <v>24</v>
      </c>
      <c r="I203" s="222"/>
      <c r="J203" s="223">
        <f>ROUND(I203*H203,2)</f>
        <v>0</v>
      </c>
      <c r="K203" s="219" t="s">
        <v>19</v>
      </c>
      <c r="L203" s="46"/>
      <c r="M203" s="224" t="s">
        <v>19</v>
      </c>
      <c r="N203" s="225" t="s">
        <v>46</v>
      </c>
      <c r="O203" s="86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8" t="s">
        <v>268</v>
      </c>
      <c r="AT203" s="228" t="s">
        <v>264</v>
      </c>
      <c r="AU203" s="228" t="s">
        <v>84</v>
      </c>
      <c r="AY203" s="19" t="s">
        <v>262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9" t="s">
        <v>82</v>
      </c>
      <c r="BK203" s="229">
        <f>ROUND(I203*H203,2)</f>
        <v>0</v>
      </c>
      <c r="BL203" s="19" t="s">
        <v>268</v>
      </c>
      <c r="BM203" s="228" t="s">
        <v>2774</v>
      </c>
    </row>
    <row r="204" s="2" customFormat="1" ht="16.5" customHeight="1">
      <c r="A204" s="40"/>
      <c r="B204" s="41"/>
      <c r="C204" s="217" t="s">
        <v>2775</v>
      </c>
      <c r="D204" s="217" t="s">
        <v>264</v>
      </c>
      <c r="E204" s="218" t="s">
        <v>2776</v>
      </c>
      <c r="F204" s="219" t="s">
        <v>2777</v>
      </c>
      <c r="G204" s="220" t="s">
        <v>2447</v>
      </c>
      <c r="H204" s="221">
        <v>24</v>
      </c>
      <c r="I204" s="222"/>
      <c r="J204" s="223">
        <f>ROUND(I204*H204,2)</f>
        <v>0</v>
      </c>
      <c r="K204" s="219" t="s">
        <v>19</v>
      </c>
      <c r="L204" s="46"/>
      <c r="M204" s="224" t="s">
        <v>19</v>
      </c>
      <c r="N204" s="225" t="s">
        <v>46</v>
      </c>
      <c r="O204" s="86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28" t="s">
        <v>268</v>
      </c>
      <c r="AT204" s="228" t="s">
        <v>264</v>
      </c>
      <c r="AU204" s="228" t="s">
        <v>84</v>
      </c>
      <c r="AY204" s="19" t="s">
        <v>262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9" t="s">
        <v>82</v>
      </c>
      <c r="BK204" s="229">
        <f>ROUND(I204*H204,2)</f>
        <v>0</v>
      </c>
      <c r="BL204" s="19" t="s">
        <v>268</v>
      </c>
      <c r="BM204" s="228" t="s">
        <v>2778</v>
      </c>
    </row>
    <row r="205" s="2" customFormat="1" ht="16.5" customHeight="1">
      <c r="A205" s="40"/>
      <c r="B205" s="41"/>
      <c r="C205" s="217" t="s">
        <v>2779</v>
      </c>
      <c r="D205" s="217" t="s">
        <v>264</v>
      </c>
      <c r="E205" s="218" t="s">
        <v>2780</v>
      </c>
      <c r="F205" s="219" t="s">
        <v>2781</v>
      </c>
      <c r="G205" s="220" t="s">
        <v>370</v>
      </c>
      <c r="H205" s="221">
        <v>10</v>
      </c>
      <c r="I205" s="222"/>
      <c r="J205" s="223">
        <f>ROUND(I205*H205,2)</f>
        <v>0</v>
      </c>
      <c r="K205" s="219" t="s">
        <v>19</v>
      </c>
      <c r="L205" s="46"/>
      <c r="M205" s="224" t="s">
        <v>19</v>
      </c>
      <c r="N205" s="225" t="s">
        <v>46</v>
      </c>
      <c r="O205" s="86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8" t="s">
        <v>693</v>
      </c>
      <c r="AT205" s="228" t="s">
        <v>264</v>
      </c>
      <c r="AU205" s="228" t="s">
        <v>84</v>
      </c>
      <c r="AY205" s="19" t="s">
        <v>262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9" t="s">
        <v>82</v>
      </c>
      <c r="BK205" s="229">
        <f>ROUND(I205*H205,2)</f>
        <v>0</v>
      </c>
      <c r="BL205" s="19" t="s">
        <v>693</v>
      </c>
      <c r="BM205" s="228" t="s">
        <v>2782</v>
      </c>
    </row>
    <row r="206" s="2" customFormat="1" ht="16.5" customHeight="1">
      <c r="A206" s="40"/>
      <c r="B206" s="41"/>
      <c r="C206" s="268" t="s">
        <v>2783</v>
      </c>
      <c r="D206" s="268" t="s">
        <v>315</v>
      </c>
      <c r="E206" s="269" t="s">
        <v>2784</v>
      </c>
      <c r="F206" s="270" t="s">
        <v>2785</v>
      </c>
      <c r="G206" s="271" t="s">
        <v>370</v>
      </c>
      <c r="H206" s="272">
        <v>10</v>
      </c>
      <c r="I206" s="273"/>
      <c r="J206" s="274">
        <f>ROUND(I206*H206,2)</f>
        <v>0</v>
      </c>
      <c r="K206" s="270" t="s">
        <v>19</v>
      </c>
      <c r="L206" s="275"/>
      <c r="M206" s="276" t="s">
        <v>19</v>
      </c>
      <c r="N206" s="277" t="s">
        <v>46</v>
      </c>
      <c r="O206" s="86"/>
      <c r="P206" s="226">
        <f>O206*H206</f>
        <v>0</v>
      </c>
      <c r="Q206" s="226">
        <v>0.00010000000000000001</v>
      </c>
      <c r="R206" s="226">
        <f>Q206*H206</f>
        <v>0.001</v>
      </c>
      <c r="S206" s="226">
        <v>0</v>
      </c>
      <c r="T206" s="22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28" t="s">
        <v>1123</v>
      </c>
      <c r="AT206" s="228" t="s">
        <v>315</v>
      </c>
      <c r="AU206" s="228" t="s">
        <v>84</v>
      </c>
      <c r="AY206" s="19" t="s">
        <v>262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9" t="s">
        <v>82</v>
      </c>
      <c r="BK206" s="229">
        <f>ROUND(I206*H206,2)</f>
        <v>0</v>
      </c>
      <c r="BL206" s="19" t="s">
        <v>1123</v>
      </c>
      <c r="BM206" s="228" t="s">
        <v>2786</v>
      </c>
    </row>
    <row r="207" s="2" customFormat="1" ht="16.5" customHeight="1">
      <c r="A207" s="40"/>
      <c r="B207" s="41"/>
      <c r="C207" s="217" t="s">
        <v>2787</v>
      </c>
      <c r="D207" s="217" t="s">
        <v>264</v>
      </c>
      <c r="E207" s="218" t="s">
        <v>2788</v>
      </c>
      <c r="F207" s="219" t="s">
        <v>2789</v>
      </c>
      <c r="G207" s="220" t="s">
        <v>370</v>
      </c>
      <c r="H207" s="221">
        <v>4</v>
      </c>
      <c r="I207" s="222"/>
      <c r="J207" s="223">
        <f>ROUND(I207*H207,2)</f>
        <v>0</v>
      </c>
      <c r="K207" s="219" t="s">
        <v>19</v>
      </c>
      <c r="L207" s="46"/>
      <c r="M207" s="224" t="s">
        <v>19</v>
      </c>
      <c r="N207" s="225" t="s">
        <v>46</v>
      </c>
      <c r="O207" s="86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8" t="s">
        <v>693</v>
      </c>
      <c r="AT207" s="228" t="s">
        <v>264</v>
      </c>
      <c r="AU207" s="228" t="s">
        <v>84</v>
      </c>
      <c r="AY207" s="19" t="s">
        <v>262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9" t="s">
        <v>82</v>
      </c>
      <c r="BK207" s="229">
        <f>ROUND(I207*H207,2)</f>
        <v>0</v>
      </c>
      <c r="BL207" s="19" t="s">
        <v>693</v>
      </c>
      <c r="BM207" s="228" t="s">
        <v>2790</v>
      </c>
    </row>
    <row r="208" s="2" customFormat="1" ht="16.5" customHeight="1">
      <c r="A208" s="40"/>
      <c r="B208" s="41"/>
      <c r="C208" s="268" t="s">
        <v>2791</v>
      </c>
      <c r="D208" s="268" t="s">
        <v>315</v>
      </c>
      <c r="E208" s="269" t="s">
        <v>2792</v>
      </c>
      <c r="F208" s="270" t="s">
        <v>2793</v>
      </c>
      <c r="G208" s="271" t="s">
        <v>370</v>
      </c>
      <c r="H208" s="272">
        <v>4</v>
      </c>
      <c r="I208" s="273"/>
      <c r="J208" s="274">
        <f>ROUND(I208*H208,2)</f>
        <v>0</v>
      </c>
      <c r="K208" s="270" t="s">
        <v>19</v>
      </c>
      <c r="L208" s="275"/>
      <c r="M208" s="276" t="s">
        <v>19</v>
      </c>
      <c r="N208" s="277" t="s">
        <v>46</v>
      </c>
      <c r="O208" s="86"/>
      <c r="P208" s="226">
        <f>O208*H208</f>
        <v>0</v>
      </c>
      <c r="Q208" s="226">
        <v>0.00016000000000000001</v>
      </c>
      <c r="R208" s="226">
        <f>Q208*H208</f>
        <v>0.00064000000000000005</v>
      </c>
      <c r="S208" s="226">
        <v>0</v>
      </c>
      <c r="T208" s="227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28" t="s">
        <v>1123</v>
      </c>
      <c r="AT208" s="228" t="s">
        <v>315</v>
      </c>
      <c r="AU208" s="228" t="s">
        <v>84</v>
      </c>
      <c r="AY208" s="19" t="s">
        <v>262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9" t="s">
        <v>82</v>
      </c>
      <c r="BK208" s="229">
        <f>ROUND(I208*H208,2)</f>
        <v>0</v>
      </c>
      <c r="BL208" s="19" t="s">
        <v>1123</v>
      </c>
      <c r="BM208" s="228" t="s">
        <v>2794</v>
      </c>
    </row>
    <row r="209" s="12" customFormat="1" ht="25.92" customHeight="1">
      <c r="A209" s="12"/>
      <c r="B209" s="201"/>
      <c r="C209" s="202"/>
      <c r="D209" s="203" t="s">
        <v>74</v>
      </c>
      <c r="E209" s="204" t="s">
        <v>1959</v>
      </c>
      <c r="F209" s="204" t="s">
        <v>1960</v>
      </c>
      <c r="G209" s="202"/>
      <c r="H209" s="202"/>
      <c r="I209" s="205"/>
      <c r="J209" s="206">
        <f>BK209</f>
        <v>0</v>
      </c>
      <c r="K209" s="202"/>
      <c r="L209" s="207"/>
      <c r="M209" s="208"/>
      <c r="N209" s="209"/>
      <c r="O209" s="209"/>
      <c r="P209" s="210">
        <f>P210+P212+P214+P217</f>
        <v>0</v>
      </c>
      <c r="Q209" s="209"/>
      <c r="R209" s="210">
        <f>R210+R212+R214+R217</f>
        <v>0</v>
      </c>
      <c r="S209" s="209"/>
      <c r="T209" s="211">
        <f>T210+T212+T214+T217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2" t="s">
        <v>295</v>
      </c>
      <c r="AT209" s="213" t="s">
        <v>74</v>
      </c>
      <c r="AU209" s="213" t="s">
        <v>75</v>
      </c>
      <c r="AY209" s="212" t="s">
        <v>262</v>
      </c>
      <c r="BK209" s="214">
        <f>BK210+BK212+BK214+BK217</f>
        <v>0</v>
      </c>
    </row>
    <row r="210" s="12" customFormat="1" ht="22.8" customHeight="1">
      <c r="A210" s="12"/>
      <c r="B210" s="201"/>
      <c r="C210" s="202"/>
      <c r="D210" s="203" t="s">
        <v>74</v>
      </c>
      <c r="E210" s="215" t="s">
        <v>2795</v>
      </c>
      <c r="F210" s="215" t="s">
        <v>2796</v>
      </c>
      <c r="G210" s="202"/>
      <c r="H210" s="202"/>
      <c r="I210" s="205"/>
      <c r="J210" s="216">
        <f>BK210</f>
        <v>0</v>
      </c>
      <c r="K210" s="202"/>
      <c r="L210" s="207"/>
      <c r="M210" s="208"/>
      <c r="N210" s="209"/>
      <c r="O210" s="209"/>
      <c r="P210" s="210">
        <f>P211</f>
        <v>0</v>
      </c>
      <c r="Q210" s="209"/>
      <c r="R210" s="210">
        <f>R211</f>
        <v>0</v>
      </c>
      <c r="S210" s="209"/>
      <c r="T210" s="211">
        <f>T211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2" t="s">
        <v>295</v>
      </c>
      <c r="AT210" s="213" t="s">
        <v>74</v>
      </c>
      <c r="AU210" s="213" t="s">
        <v>82</v>
      </c>
      <c r="AY210" s="212" t="s">
        <v>262</v>
      </c>
      <c r="BK210" s="214">
        <f>BK211</f>
        <v>0</v>
      </c>
    </row>
    <row r="211" s="2" customFormat="1" ht="16.5" customHeight="1">
      <c r="A211" s="40"/>
      <c r="B211" s="41"/>
      <c r="C211" s="217" t="s">
        <v>1033</v>
      </c>
      <c r="D211" s="217" t="s">
        <v>264</v>
      </c>
      <c r="E211" s="218" t="s">
        <v>2797</v>
      </c>
      <c r="F211" s="219" t="s">
        <v>2798</v>
      </c>
      <c r="G211" s="220" t="s">
        <v>845</v>
      </c>
      <c r="H211" s="221">
        <v>1</v>
      </c>
      <c r="I211" s="222"/>
      <c r="J211" s="223">
        <f>ROUND(I211*H211,2)</f>
        <v>0</v>
      </c>
      <c r="K211" s="219" t="s">
        <v>19</v>
      </c>
      <c r="L211" s="46"/>
      <c r="M211" s="224" t="s">
        <v>19</v>
      </c>
      <c r="N211" s="225" t="s">
        <v>46</v>
      </c>
      <c r="O211" s="86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8" t="s">
        <v>1965</v>
      </c>
      <c r="AT211" s="228" t="s">
        <v>264</v>
      </c>
      <c r="AU211" s="228" t="s">
        <v>84</v>
      </c>
      <c r="AY211" s="19" t="s">
        <v>262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9" t="s">
        <v>82</v>
      </c>
      <c r="BK211" s="229">
        <f>ROUND(I211*H211,2)</f>
        <v>0</v>
      </c>
      <c r="BL211" s="19" t="s">
        <v>1965</v>
      </c>
      <c r="BM211" s="228" t="s">
        <v>2799</v>
      </c>
    </row>
    <row r="212" s="12" customFormat="1" ht="22.8" customHeight="1">
      <c r="A212" s="12"/>
      <c r="B212" s="201"/>
      <c r="C212" s="202"/>
      <c r="D212" s="203" t="s">
        <v>74</v>
      </c>
      <c r="E212" s="215" t="s">
        <v>1961</v>
      </c>
      <c r="F212" s="215" t="s">
        <v>1962</v>
      </c>
      <c r="G212" s="202"/>
      <c r="H212" s="202"/>
      <c r="I212" s="205"/>
      <c r="J212" s="216">
        <f>BK212</f>
        <v>0</v>
      </c>
      <c r="K212" s="202"/>
      <c r="L212" s="207"/>
      <c r="M212" s="208"/>
      <c r="N212" s="209"/>
      <c r="O212" s="209"/>
      <c r="P212" s="210">
        <f>P213</f>
        <v>0</v>
      </c>
      <c r="Q212" s="209"/>
      <c r="R212" s="210">
        <f>R213</f>
        <v>0</v>
      </c>
      <c r="S212" s="209"/>
      <c r="T212" s="211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2" t="s">
        <v>295</v>
      </c>
      <c r="AT212" s="213" t="s">
        <v>74</v>
      </c>
      <c r="AU212" s="213" t="s">
        <v>82</v>
      </c>
      <c r="AY212" s="212" t="s">
        <v>262</v>
      </c>
      <c r="BK212" s="214">
        <f>BK213</f>
        <v>0</v>
      </c>
    </row>
    <row r="213" s="2" customFormat="1" ht="16.5" customHeight="1">
      <c r="A213" s="40"/>
      <c r="B213" s="41"/>
      <c r="C213" s="217" t="s">
        <v>1024</v>
      </c>
      <c r="D213" s="217" t="s">
        <v>264</v>
      </c>
      <c r="E213" s="218" t="s">
        <v>2800</v>
      </c>
      <c r="F213" s="219" t="s">
        <v>2801</v>
      </c>
      <c r="G213" s="220" t="s">
        <v>845</v>
      </c>
      <c r="H213" s="221">
        <v>1</v>
      </c>
      <c r="I213" s="222"/>
      <c r="J213" s="223">
        <f>ROUND(I213*H213,2)</f>
        <v>0</v>
      </c>
      <c r="K213" s="219" t="s">
        <v>19</v>
      </c>
      <c r="L213" s="46"/>
      <c r="M213" s="224" t="s">
        <v>19</v>
      </c>
      <c r="N213" s="225" t="s">
        <v>46</v>
      </c>
      <c r="O213" s="86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8" t="s">
        <v>1965</v>
      </c>
      <c r="AT213" s="228" t="s">
        <v>264</v>
      </c>
      <c r="AU213" s="228" t="s">
        <v>84</v>
      </c>
      <c r="AY213" s="19" t="s">
        <v>262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9" t="s">
        <v>82</v>
      </c>
      <c r="BK213" s="229">
        <f>ROUND(I213*H213,2)</f>
        <v>0</v>
      </c>
      <c r="BL213" s="19" t="s">
        <v>1965</v>
      </c>
      <c r="BM213" s="228" t="s">
        <v>2802</v>
      </c>
    </row>
    <row r="214" s="12" customFormat="1" ht="22.8" customHeight="1">
      <c r="A214" s="12"/>
      <c r="B214" s="201"/>
      <c r="C214" s="202"/>
      <c r="D214" s="203" t="s">
        <v>74</v>
      </c>
      <c r="E214" s="215" t="s">
        <v>2803</v>
      </c>
      <c r="F214" s="215" t="s">
        <v>2804</v>
      </c>
      <c r="G214" s="202"/>
      <c r="H214" s="202"/>
      <c r="I214" s="205"/>
      <c r="J214" s="216">
        <f>BK214</f>
        <v>0</v>
      </c>
      <c r="K214" s="202"/>
      <c r="L214" s="207"/>
      <c r="M214" s="208"/>
      <c r="N214" s="209"/>
      <c r="O214" s="209"/>
      <c r="P214" s="210">
        <f>SUM(P215:P216)</f>
        <v>0</v>
      </c>
      <c r="Q214" s="209"/>
      <c r="R214" s="210">
        <f>SUM(R215:R216)</f>
        <v>0</v>
      </c>
      <c r="S214" s="209"/>
      <c r="T214" s="211">
        <f>SUM(T215:T216)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2" t="s">
        <v>295</v>
      </c>
      <c r="AT214" s="213" t="s">
        <v>74</v>
      </c>
      <c r="AU214" s="213" t="s">
        <v>82</v>
      </c>
      <c r="AY214" s="212" t="s">
        <v>262</v>
      </c>
      <c r="BK214" s="214">
        <f>SUM(BK215:BK216)</f>
        <v>0</v>
      </c>
    </row>
    <row r="215" s="2" customFormat="1" ht="16.5" customHeight="1">
      <c r="A215" s="40"/>
      <c r="B215" s="41"/>
      <c r="C215" s="217" t="s">
        <v>1053</v>
      </c>
      <c r="D215" s="217" t="s">
        <v>264</v>
      </c>
      <c r="E215" s="218" t="s">
        <v>2805</v>
      </c>
      <c r="F215" s="219" t="s">
        <v>2806</v>
      </c>
      <c r="G215" s="220" t="s">
        <v>845</v>
      </c>
      <c r="H215" s="221">
        <v>1</v>
      </c>
      <c r="I215" s="222"/>
      <c r="J215" s="223">
        <f>ROUND(I215*H215,2)</f>
        <v>0</v>
      </c>
      <c r="K215" s="219" t="s">
        <v>19</v>
      </c>
      <c r="L215" s="46"/>
      <c r="M215" s="224" t="s">
        <v>19</v>
      </c>
      <c r="N215" s="225" t="s">
        <v>46</v>
      </c>
      <c r="O215" s="86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8" t="s">
        <v>1965</v>
      </c>
      <c r="AT215" s="228" t="s">
        <v>264</v>
      </c>
      <c r="AU215" s="228" t="s">
        <v>84</v>
      </c>
      <c r="AY215" s="19" t="s">
        <v>262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9" t="s">
        <v>82</v>
      </c>
      <c r="BK215" s="229">
        <f>ROUND(I215*H215,2)</f>
        <v>0</v>
      </c>
      <c r="BL215" s="19" t="s">
        <v>1965</v>
      </c>
      <c r="BM215" s="228" t="s">
        <v>2807</v>
      </c>
    </row>
    <row r="216" s="2" customFormat="1" ht="16.5" customHeight="1">
      <c r="A216" s="40"/>
      <c r="B216" s="41"/>
      <c r="C216" s="217" t="s">
        <v>1047</v>
      </c>
      <c r="D216" s="217" t="s">
        <v>264</v>
      </c>
      <c r="E216" s="218" t="s">
        <v>2808</v>
      </c>
      <c r="F216" s="219" t="s">
        <v>2809</v>
      </c>
      <c r="G216" s="220" t="s">
        <v>845</v>
      </c>
      <c r="H216" s="221">
        <v>1</v>
      </c>
      <c r="I216" s="222"/>
      <c r="J216" s="223">
        <f>ROUND(I216*H216,2)</f>
        <v>0</v>
      </c>
      <c r="K216" s="219" t="s">
        <v>19</v>
      </c>
      <c r="L216" s="46"/>
      <c r="M216" s="224" t="s">
        <v>19</v>
      </c>
      <c r="N216" s="225" t="s">
        <v>46</v>
      </c>
      <c r="O216" s="86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28" t="s">
        <v>1965</v>
      </c>
      <c r="AT216" s="228" t="s">
        <v>264</v>
      </c>
      <c r="AU216" s="228" t="s">
        <v>84</v>
      </c>
      <c r="AY216" s="19" t="s">
        <v>262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9" t="s">
        <v>82</v>
      </c>
      <c r="BK216" s="229">
        <f>ROUND(I216*H216,2)</f>
        <v>0</v>
      </c>
      <c r="BL216" s="19" t="s">
        <v>1965</v>
      </c>
      <c r="BM216" s="228" t="s">
        <v>2810</v>
      </c>
    </row>
    <row r="217" s="12" customFormat="1" ht="22.8" customHeight="1">
      <c r="A217" s="12"/>
      <c r="B217" s="201"/>
      <c r="C217" s="202"/>
      <c r="D217" s="203" t="s">
        <v>74</v>
      </c>
      <c r="E217" s="215" t="s">
        <v>2811</v>
      </c>
      <c r="F217" s="215" t="s">
        <v>2812</v>
      </c>
      <c r="G217" s="202"/>
      <c r="H217" s="202"/>
      <c r="I217" s="205"/>
      <c r="J217" s="216">
        <f>BK217</f>
        <v>0</v>
      </c>
      <c r="K217" s="202"/>
      <c r="L217" s="207"/>
      <c r="M217" s="208"/>
      <c r="N217" s="209"/>
      <c r="O217" s="209"/>
      <c r="P217" s="210">
        <f>SUM(P218:P223)</f>
        <v>0</v>
      </c>
      <c r="Q217" s="209"/>
      <c r="R217" s="210">
        <f>SUM(R218:R223)</f>
        <v>0</v>
      </c>
      <c r="S217" s="209"/>
      <c r="T217" s="211">
        <f>SUM(T218:T223)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2" t="s">
        <v>295</v>
      </c>
      <c r="AT217" s="213" t="s">
        <v>74</v>
      </c>
      <c r="AU217" s="213" t="s">
        <v>82</v>
      </c>
      <c r="AY217" s="212" t="s">
        <v>262</v>
      </c>
      <c r="BK217" s="214">
        <f>SUM(BK218:BK223)</f>
        <v>0</v>
      </c>
    </row>
    <row r="218" s="2" customFormat="1" ht="16.5" customHeight="1">
      <c r="A218" s="40"/>
      <c r="B218" s="41"/>
      <c r="C218" s="217" t="s">
        <v>1059</v>
      </c>
      <c r="D218" s="217" t="s">
        <v>264</v>
      </c>
      <c r="E218" s="218" t="s">
        <v>2813</v>
      </c>
      <c r="F218" s="219" t="s">
        <v>2814</v>
      </c>
      <c r="G218" s="220" t="s">
        <v>845</v>
      </c>
      <c r="H218" s="221">
        <v>1</v>
      </c>
      <c r="I218" s="222"/>
      <c r="J218" s="223">
        <f>ROUND(I218*H218,2)</f>
        <v>0</v>
      </c>
      <c r="K218" s="219" t="s">
        <v>19</v>
      </c>
      <c r="L218" s="46"/>
      <c r="M218" s="224" t="s">
        <v>19</v>
      </c>
      <c r="N218" s="225" t="s">
        <v>46</v>
      </c>
      <c r="O218" s="86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8" t="s">
        <v>1965</v>
      </c>
      <c r="AT218" s="228" t="s">
        <v>264</v>
      </c>
      <c r="AU218" s="228" t="s">
        <v>84</v>
      </c>
      <c r="AY218" s="19" t="s">
        <v>262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9" t="s">
        <v>82</v>
      </c>
      <c r="BK218" s="229">
        <f>ROUND(I218*H218,2)</f>
        <v>0</v>
      </c>
      <c r="BL218" s="19" t="s">
        <v>1965</v>
      </c>
      <c r="BM218" s="228" t="s">
        <v>2815</v>
      </c>
    </row>
    <row r="219" s="2" customFormat="1" ht="16.5" customHeight="1">
      <c r="A219" s="40"/>
      <c r="B219" s="41"/>
      <c r="C219" s="217" t="s">
        <v>1326</v>
      </c>
      <c r="D219" s="217" t="s">
        <v>264</v>
      </c>
      <c r="E219" s="218" t="s">
        <v>2816</v>
      </c>
      <c r="F219" s="219" t="s">
        <v>2817</v>
      </c>
      <c r="G219" s="220" t="s">
        <v>845</v>
      </c>
      <c r="H219" s="221">
        <v>1</v>
      </c>
      <c r="I219" s="222"/>
      <c r="J219" s="223">
        <f>ROUND(I219*H219,2)</f>
        <v>0</v>
      </c>
      <c r="K219" s="219" t="s">
        <v>19</v>
      </c>
      <c r="L219" s="46"/>
      <c r="M219" s="224" t="s">
        <v>19</v>
      </c>
      <c r="N219" s="225" t="s">
        <v>46</v>
      </c>
      <c r="O219" s="86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28" t="s">
        <v>1965</v>
      </c>
      <c r="AT219" s="228" t="s">
        <v>264</v>
      </c>
      <c r="AU219" s="228" t="s">
        <v>84</v>
      </c>
      <c r="AY219" s="19" t="s">
        <v>262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9" t="s">
        <v>82</v>
      </c>
      <c r="BK219" s="229">
        <f>ROUND(I219*H219,2)</f>
        <v>0</v>
      </c>
      <c r="BL219" s="19" t="s">
        <v>1965</v>
      </c>
      <c r="BM219" s="228" t="s">
        <v>2818</v>
      </c>
    </row>
    <row r="220" s="2" customFormat="1" ht="16.5" customHeight="1">
      <c r="A220" s="40"/>
      <c r="B220" s="41"/>
      <c r="C220" s="217" t="s">
        <v>1332</v>
      </c>
      <c r="D220" s="217" t="s">
        <v>264</v>
      </c>
      <c r="E220" s="218" t="s">
        <v>2819</v>
      </c>
      <c r="F220" s="219" t="s">
        <v>2820</v>
      </c>
      <c r="G220" s="220" t="s">
        <v>845</v>
      </c>
      <c r="H220" s="221">
        <v>1</v>
      </c>
      <c r="I220" s="222"/>
      <c r="J220" s="223">
        <f>ROUND(I220*H220,2)</f>
        <v>0</v>
      </c>
      <c r="K220" s="219" t="s">
        <v>19</v>
      </c>
      <c r="L220" s="46"/>
      <c r="M220" s="224" t="s">
        <v>19</v>
      </c>
      <c r="N220" s="225" t="s">
        <v>46</v>
      </c>
      <c r="O220" s="86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8" t="s">
        <v>1965</v>
      </c>
      <c r="AT220" s="228" t="s">
        <v>264</v>
      </c>
      <c r="AU220" s="228" t="s">
        <v>84</v>
      </c>
      <c r="AY220" s="19" t="s">
        <v>262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9" t="s">
        <v>82</v>
      </c>
      <c r="BK220" s="229">
        <f>ROUND(I220*H220,2)</f>
        <v>0</v>
      </c>
      <c r="BL220" s="19" t="s">
        <v>1965</v>
      </c>
      <c r="BM220" s="228" t="s">
        <v>2821</v>
      </c>
    </row>
    <row r="221" s="2" customFormat="1" ht="16.5" customHeight="1">
      <c r="A221" s="40"/>
      <c r="B221" s="41"/>
      <c r="C221" s="217" t="s">
        <v>1337</v>
      </c>
      <c r="D221" s="217" t="s">
        <v>264</v>
      </c>
      <c r="E221" s="218" t="s">
        <v>2822</v>
      </c>
      <c r="F221" s="219" t="s">
        <v>2823</v>
      </c>
      <c r="G221" s="220" t="s">
        <v>845</v>
      </c>
      <c r="H221" s="221">
        <v>1</v>
      </c>
      <c r="I221" s="222"/>
      <c r="J221" s="223">
        <f>ROUND(I221*H221,2)</f>
        <v>0</v>
      </c>
      <c r="K221" s="219" t="s">
        <v>19</v>
      </c>
      <c r="L221" s="46"/>
      <c r="M221" s="224" t="s">
        <v>19</v>
      </c>
      <c r="N221" s="225" t="s">
        <v>46</v>
      </c>
      <c r="O221" s="86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28" t="s">
        <v>1965</v>
      </c>
      <c r="AT221" s="228" t="s">
        <v>264</v>
      </c>
      <c r="AU221" s="228" t="s">
        <v>84</v>
      </c>
      <c r="AY221" s="19" t="s">
        <v>262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9" t="s">
        <v>82</v>
      </c>
      <c r="BK221" s="229">
        <f>ROUND(I221*H221,2)</f>
        <v>0</v>
      </c>
      <c r="BL221" s="19" t="s">
        <v>1965</v>
      </c>
      <c r="BM221" s="228" t="s">
        <v>2824</v>
      </c>
    </row>
    <row r="222" s="2" customFormat="1" ht="16.5" customHeight="1">
      <c r="A222" s="40"/>
      <c r="B222" s="41"/>
      <c r="C222" s="217" t="s">
        <v>2825</v>
      </c>
      <c r="D222" s="217" t="s">
        <v>264</v>
      </c>
      <c r="E222" s="218" t="s">
        <v>2826</v>
      </c>
      <c r="F222" s="219" t="s">
        <v>2827</v>
      </c>
      <c r="G222" s="220" t="s">
        <v>845</v>
      </c>
      <c r="H222" s="221">
        <v>1</v>
      </c>
      <c r="I222" s="222"/>
      <c r="J222" s="223">
        <f>ROUND(I222*H222,2)</f>
        <v>0</v>
      </c>
      <c r="K222" s="219" t="s">
        <v>19</v>
      </c>
      <c r="L222" s="46"/>
      <c r="M222" s="224" t="s">
        <v>19</v>
      </c>
      <c r="N222" s="225" t="s">
        <v>46</v>
      </c>
      <c r="O222" s="86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28" t="s">
        <v>1965</v>
      </c>
      <c r="AT222" s="228" t="s">
        <v>264</v>
      </c>
      <c r="AU222" s="228" t="s">
        <v>84</v>
      </c>
      <c r="AY222" s="19" t="s">
        <v>262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9" t="s">
        <v>82</v>
      </c>
      <c r="BK222" s="229">
        <f>ROUND(I222*H222,2)</f>
        <v>0</v>
      </c>
      <c r="BL222" s="19" t="s">
        <v>1965</v>
      </c>
      <c r="BM222" s="228" t="s">
        <v>2828</v>
      </c>
    </row>
    <row r="223" s="2" customFormat="1" ht="16.5" customHeight="1">
      <c r="A223" s="40"/>
      <c r="B223" s="41"/>
      <c r="C223" s="217" t="s">
        <v>1069</v>
      </c>
      <c r="D223" s="217" t="s">
        <v>264</v>
      </c>
      <c r="E223" s="218" t="s">
        <v>2829</v>
      </c>
      <c r="F223" s="219" t="s">
        <v>2830</v>
      </c>
      <c r="G223" s="220" t="s">
        <v>845</v>
      </c>
      <c r="H223" s="221">
        <v>1</v>
      </c>
      <c r="I223" s="222"/>
      <c r="J223" s="223">
        <f>ROUND(I223*H223,2)</f>
        <v>0</v>
      </c>
      <c r="K223" s="219" t="s">
        <v>19</v>
      </c>
      <c r="L223" s="46"/>
      <c r="M223" s="295" t="s">
        <v>19</v>
      </c>
      <c r="N223" s="296" t="s">
        <v>46</v>
      </c>
      <c r="O223" s="292"/>
      <c r="P223" s="297">
        <f>O223*H223</f>
        <v>0</v>
      </c>
      <c r="Q223" s="297">
        <v>0</v>
      </c>
      <c r="R223" s="297">
        <f>Q223*H223</f>
        <v>0</v>
      </c>
      <c r="S223" s="297">
        <v>0</v>
      </c>
      <c r="T223" s="298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8" t="s">
        <v>1965</v>
      </c>
      <c r="AT223" s="228" t="s">
        <v>264</v>
      </c>
      <c r="AU223" s="228" t="s">
        <v>84</v>
      </c>
      <c r="AY223" s="19" t="s">
        <v>262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9" t="s">
        <v>82</v>
      </c>
      <c r="BK223" s="229">
        <f>ROUND(I223*H223,2)</f>
        <v>0</v>
      </c>
      <c r="BL223" s="19" t="s">
        <v>1965</v>
      </c>
      <c r="BM223" s="228" t="s">
        <v>2831</v>
      </c>
    </row>
    <row r="224" s="2" customFormat="1" ht="6.96" customHeight="1">
      <c r="A224" s="40"/>
      <c r="B224" s="61"/>
      <c r="C224" s="62"/>
      <c r="D224" s="62"/>
      <c r="E224" s="62"/>
      <c r="F224" s="62"/>
      <c r="G224" s="62"/>
      <c r="H224" s="62"/>
      <c r="I224" s="62"/>
      <c r="J224" s="62"/>
      <c r="K224" s="62"/>
      <c r="L224" s="46"/>
      <c r="M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</row>
  </sheetData>
  <sheetProtection sheet="1" autoFilter="0" formatColumns="0" formatRows="0" objects="1" scenarios="1" spinCount="100000" saltValue="60YwetmPDQaIRsEzJRBLUV7JTfUOPu+aINQvpDPBitjZjv06ptRH9PgmiWNjOCSIri3NxkBWU2Yhj4Z8OQpOXA==" hashValue="VoFf/X8tyReQVznme87Th2W2mrT/EKWSbMouuUt4eJj5uL3mz6smK1/mluTUlbbb6Z8D9C21+NtSuW3eMZa3cQ==" algorithmName="SHA-512" password="CC3D"/>
  <autoFilter ref="C99:K22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107</v>
      </c>
      <c r="AZ2" s="141" t="s">
        <v>125</v>
      </c>
      <c r="BA2" s="141" t="s">
        <v>126</v>
      </c>
      <c r="BB2" s="141" t="s">
        <v>116</v>
      </c>
      <c r="BC2" s="141" t="s">
        <v>2832</v>
      </c>
      <c r="BD2" s="141" t="s">
        <v>84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</row>
    <row r="8" s="1" customFormat="1" ht="12" customHeight="1">
      <c r="B8" s="22"/>
      <c r="D8" s="146" t="s">
        <v>135</v>
      </c>
      <c r="L8" s="22"/>
    </row>
    <row r="9" s="2" customFormat="1" ht="16.5" customHeight="1">
      <c r="A9" s="40"/>
      <c r="B9" s="46"/>
      <c r="C9" s="40"/>
      <c r="D9" s="40"/>
      <c r="E9" s="147" t="s">
        <v>2833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142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9" t="s">
        <v>2834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46" t="s">
        <v>23</v>
      </c>
      <c r="J14" s="150" t="str">
        <f>'Rekapitulace stavby'!AN8</f>
        <v>24. 3. 2022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">
        <v>27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28</v>
      </c>
      <c r="F17" s="40"/>
      <c r="G17" s="40"/>
      <c r="H17" s="40"/>
      <c r="I17" s="146" t="s">
        <v>29</v>
      </c>
      <c r="J17" s="135" t="s">
        <v>19</v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30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29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32</v>
      </c>
      <c r="E22" s="40"/>
      <c r="F22" s="40"/>
      <c r="G22" s="40"/>
      <c r="H22" s="40"/>
      <c r="I22" s="146" t="s">
        <v>26</v>
      </c>
      <c r="J22" s="135" t="s">
        <v>19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33</v>
      </c>
      <c r="F23" s="40"/>
      <c r="G23" s="40"/>
      <c r="H23" s="40"/>
      <c r="I23" s="146" t="s">
        <v>29</v>
      </c>
      <c r="J23" s="135" t="s">
        <v>19</v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35</v>
      </c>
      <c r="E25" s="40"/>
      <c r="F25" s="40"/>
      <c r="G25" s="40"/>
      <c r="H25" s="40"/>
      <c r="I25" s="146" t="s">
        <v>26</v>
      </c>
      <c r="J25" s="135" t="s">
        <v>36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37</v>
      </c>
      <c r="F26" s="40"/>
      <c r="G26" s="40"/>
      <c r="H26" s="40"/>
      <c r="I26" s="146" t="s">
        <v>29</v>
      </c>
      <c r="J26" s="135" t="s">
        <v>38</v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39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47.25" customHeight="1">
      <c r="A29" s="151"/>
      <c r="B29" s="152"/>
      <c r="C29" s="151"/>
      <c r="D29" s="151"/>
      <c r="E29" s="153" t="s">
        <v>40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7" t="s">
        <v>41</v>
      </c>
      <c r="E32" s="40"/>
      <c r="F32" s="40"/>
      <c r="G32" s="40"/>
      <c r="H32" s="40"/>
      <c r="I32" s="40"/>
      <c r="J32" s="158">
        <f>ROUND(J90,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9" t="s">
        <v>43</v>
      </c>
      <c r="G34" s="40"/>
      <c r="H34" s="40"/>
      <c r="I34" s="159" t="s">
        <v>42</v>
      </c>
      <c r="J34" s="159" t="s">
        <v>44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0" t="s">
        <v>45</v>
      </c>
      <c r="E35" s="146" t="s">
        <v>46</v>
      </c>
      <c r="F35" s="161">
        <f>ROUND((SUM(BE90:BE122)),  2)</f>
        <v>0</v>
      </c>
      <c r="G35" s="40"/>
      <c r="H35" s="40"/>
      <c r="I35" s="162">
        <v>0.20999999999999999</v>
      </c>
      <c r="J35" s="161">
        <f>ROUND(((SUM(BE90:BE122))*I35),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47</v>
      </c>
      <c r="F36" s="161">
        <f>ROUND((SUM(BF90:BF122)),  2)</f>
        <v>0</v>
      </c>
      <c r="G36" s="40"/>
      <c r="H36" s="40"/>
      <c r="I36" s="162">
        <v>0.14999999999999999</v>
      </c>
      <c r="J36" s="161">
        <f>ROUND(((SUM(BF90:BF122))*I36),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48</v>
      </c>
      <c r="F37" s="161">
        <f>ROUND((SUM(BG90:BG122)),  2)</f>
        <v>0</v>
      </c>
      <c r="G37" s="40"/>
      <c r="H37" s="40"/>
      <c r="I37" s="162">
        <v>0.20999999999999999</v>
      </c>
      <c r="J37" s="161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49</v>
      </c>
      <c r="F38" s="161">
        <f>ROUND((SUM(BH90:BH122)),  2)</f>
        <v>0</v>
      </c>
      <c r="G38" s="40"/>
      <c r="H38" s="40"/>
      <c r="I38" s="162">
        <v>0.14999999999999999</v>
      </c>
      <c r="J38" s="161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50</v>
      </c>
      <c r="F39" s="161">
        <f>ROUND((SUM(BI90:BI122)),  2)</f>
        <v>0</v>
      </c>
      <c r="G39" s="40"/>
      <c r="H39" s="40"/>
      <c r="I39" s="162">
        <v>0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51</v>
      </c>
      <c r="E41" s="165"/>
      <c r="F41" s="165"/>
      <c r="G41" s="166" t="s">
        <v>52</v>
      </c>
      <c r="H41" s="167" t="s">
        <v>53</v>
      </c>
      <c r="I41" s="165"/>
      <c r="J41" s="168">
        <f>SUM(J32:J39)</f>
        <v>0</v>
      </c>
      <c r="K41" s="169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216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Stavební úpravy a přístavba šaten u fotbalového hřiště, Lukavice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135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4" t="s">
        <v>2833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142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D.1.1.NN - Architektonicko - konstrukční řešení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st. 339 a1180/1, Lukavice u Rychnova nad Kněžnou</v>
      </c>
      <c r="G56" s="42"/>
      <c r="H56" s="42"/>
      <c r="I56" s="34" t="s">
        <v>23</v>
      </c>
      <c r="J56" s="74" t="str">
        <f>IF(J14="","",J14)</f>
        <v>24. 3. 2022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Obec Lukavice, č.p. 190, 516 03 Lukavice</v>
      </c>
      <c r="G58" s="42"/>
      <c r="H58" s="42"/>
      <c r="I58" s="34" t="s">
        <v>32</v>
      </c>
      <c r="J58" s="38" t="str">
        <f>E23</f>
        <v>Ing. Radek Zima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30</v>
      </c>
      <c r="D59" s="42"/>
      <c r="E59" s="42"/>
      <c r="F59" s="29" t="str">
        <f>IF(E20="","",E20)</f>
        <v>Vyplň údaj</v>
      </c>
      <c r="G59" s="42"/>
      <c r="H59" s="42"/>
      <c r="I59" s="34" t="s">
        <v>35</v>
      </c>
      <c r="J59" s="38" t="str">
        <f>E26</f>
        <v>BACing s.r.o.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5" t="s">
        <v>217</v>
      </c>
      <c r="D61" s="176"/>
      <c r="E61" s="176"/>
      <c r="F61" s="176"/>
      <c r="G61" s="176"/>
      <c r="H61" s="176"/>
      <c r="I61" s="176"/>
      <c r="J61" s="177" t="s">
        <v>218</v>
      </c>
      <c r="K61" s="176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8" t="s">
        <v>73</v>
      </c>
      <c r="D63" s="42"/>
      <c r="E63" s="42"/>
      <c r="F63" s="42"/>
      <c r="G63" s="42"/>
      <c r="H63" s="42"/>
      <c r="I63" s="42"/>
      <c r="J63" s="104">
        <f>J90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219</v>
      </c>
    </row>
    <row r="64" s="9" customFormat="1" ht="24.96" customHeight="1">
      <c r="A64" s="9"/>
      <c r="B64" s="179"/>
      <c r="C64" s="180"/>
      <c r="D64" s="181" t="s">
        <v>229</v>
      </c>
      <c r="E64" s="182"/>
      <c r="F64" s="182"/>
      <c r="G64" s="182"/>
      <c r="H64" s="182"/>
      <c r="I64" s="182"/>
      <c r="J64" s="183">
        <f>J91</f>
        <v>0</v>
      </c>
      <c r="K64" s="180"/>
      <c r="L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27"/>
      <c r="D65" s="186" t="s">
        <v>237</v>
      </c>
      <c r="E65" s="187"/>
      <c r="F65" s="187"/>
      <c r="G65" s="187"/>
      <c r="H65" s="187"/>
      <c r="I65" s="187"/>
      <c r="J65" s="188">
        <f>J92</f>
        <v>0</v>
      </c>
      <c r="K65" s="127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27"/>
      <c r="D66" s="186" t="s">
        <v>241</v>
      </c>
      <c r="E66" s="187"/>
      <c r="F66" s="187"/>
      <c r="G66" s="187"/>
      <c r="H66" s="187"/>
      <c r="I66" s="187"/>
      <c r="J66" s="188">
        <f>J96</f>
        <v>0</v>
      </c>
      <c r="K66" s="127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9"/>
      <c r="C67" s="180"/>
      <c r="D67" s="181" t="s">
        <v>245</v>
      </c>
      <c r="E67" s="182"/>
      <c r="F67" s="182"/>
      <c r="G67" s="182"/>
      <c r="H67" s="182"/>
      <c r="I67" s="182"/>
      <c r="J67" s="183">
        <f>J119</f>
        <v>0</v>
      </c>
      <c r="K67" s="180"/>
      <c r="L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27"/>
      <c r="D68" s="186" t="s">
        <v>246</v>
      </c>
      <c r="E68" s="187"/>
      <c r="F68" s="187"/>
      <c r="G68" s="187"/>
      <c r="H68" s="187"/>
      <c r="I68" s="187"/>
      <c r="J68" s="188">
        <f>J120</f>
        <v>0</v>
      </c>
      <c r="K68" s="127"/>
      <c r="L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247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4" t="str">
        <f>E7</f>
        <v>Stavební úpravy a přístavba šaten u fotbalového hřiště, Lukavice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135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2" customFormat="1" ht="16.5" customHeight="1">
      <c r="A80" s="40"/>
      <c r="B80" s="41"/>
      <c r="C80" s="42"/>
      <c r="D80" s="42"/>
      <c r="E80" s="174" t="s">
        <v>2833</v>
      </c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142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E11</f>
        <v>D.1.1.NN - Architektonicko - konstrukční řešení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21</v>
      </c>
      <c r="D84" s="42"/>
      <c r="E84" s="42"/>
      <c r="F84" s="29" t="str">
        <f>F14</f>
        <v>st. 339 a1180/1, Lukavice u Rychnova nad Kněžnou</v>
      </c>
      <c r="G84" s="42"/>
      <c r="H84" s="42"/>
      <c r="I84" s="34" t="s">
        <v>23</v>
      </c>
      <c r="J84" s="74" t="str">
        <f>IF(J14="","",J14)</f>
        <v>24. 3. 2022</v>
      </c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25</v>
      </c>
      <c r="D86" s="42"/>
      <c r="E86" s="42"/>
      <c r="F86" s="29" t="str">
        <f>E17</f>
        <v>Obec Lukavice, č.p. 190, 516 03 Lukavice</v>
      </c>
      <c r="G86" s="42"/>
      <c r="H86" s="42"/>
      <c r="I86" s="34" t="s">
        <v>32</v>
      </c>
      <c r="J86" s="38" t="str">
        <f>E23</f>
        <v>Ing. Radek Zima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30</v>
      </c>
      <c r="D87" s="42"/>
      <c r="E87" s="42"/>
      <c r="F87" s="29" t="str">
        <f>IF(E20="","",E20)</f>
        <v>Vyplň údaj</v>
      </c>
      <c r="G87" s="42"/>
      <c r="H87" s="42"/>
      <c r="I87" s="34" t="s">
        <v>35</v>
      </c>
      <c r="J87" s="38" t="str">
        <f>E26</f>
        <v>BACing s.r.o.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248</v>
      </c>
      <c r="D89" s="193" t="s">
        <v>60</v>
      </c>
      <c r="E89" s="193" t="s">
        <v>56</v>
      </c>
      <c r="F89" s="193" t="s">
        <v>57</v>
      </c>
      <c r="G89" s="193" t="s">
        <v>249</v>
      </c>
      <c r="H89" s="193" t="s">
        <v>250</v>
      </c>
      <c r="I89" s="193" t="s">
        <v>251</v>
      </c>
      <c r="J89" s="193" t="s">
        <v>218</v>
      </c>
      <c r="K89" s="194" t="s">
        <v>252</v>
      </c>
      <c r="L89" s="195"/>
      <c r="M89" s="94" t="s">
        <v>19</v>
      </c>
      <c r="N89" s="95" t="s">
        <v>45</v>
      </c>
      <c r="O89" s="95" t="s">
        <v>253</v>
      </c>
      <c r="P89" s="95" t="s">
        <v>254</v>
      </c>
      <c r="Q89" s="95" t="s">
        <v>255</v>
      </c>
      <c r="R89" s="95" t="s">
        <v>256</v>
      </c>
      <c r="S89" s="95" t="s">
        <v>257</v>
      </c>
      <c r="T89" s="96" t="s">
        <v>258</v>
      </c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259</v>
      </c>
      <c r="D90" s="42"/>
      <c r="E90" s="42"/>
      <c r="F90" s="42"/>
      <c r="G90" s="42"/>
      <c r="H90" s="42"/>
      <c r="I90" s="42"/>
      <c r="J90" s="196">
        <f>BK90</f>
        <v>0</v>
      </c>
      <c r="K90" s="42"/>
      <c r="L90" s="46"/>
      <c r="M90" s="97"/>
      <c r="N90" s="197"/>
      <c r="O90" s="98"/>
      <c r="P90" s="198">
        <f>P91+P119</f>
        <v>0</v>
      </c>
      <c r="Q90" s="98"/>
      <c r="R90" s="198">
        <f>R91+R119</f>
        <v>0.13054729999999998</v>
      </c>
      <c r="S90" s="98"/>
      <c r="T90" s="199">
        <f>T91+T119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74</v>
      </c>
      <c r="AU90" s="19" t="s">
        <v>219</v>
      </c>
      <c r="BK90" s="200">
        <f>BK91+BK119</f>
        <v>0</v>
      </c>
    </row>
    <row r="91" s="12" customFormat="1" ht="25.92" customHeight="1">
      <c r="A91" s="12"/>
      <c r="B91" s="201"/>
      <c r="C91" s="202"/>
      <c r="D91" s="203" t="s">
        <v>74</v>
      </c>
      <c r="E91" s="204" t="s">
        <v>1020</v>
      </c>
      <c r="F91" s="204" t="s">
        <v>1021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P92+P96</f>
        <v>0</v>
      </c>
      <c r="Q91" s="209"/>
      <c r="R91" s="210">
        <f>R92+R96</f>
        <v>0.13054729999999998</v>
      </c>
      <c r="S91" s="209"/>
      <c r="T91" s="211">
        <f>T92+T96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2" t="s">
        <v>84</v>
      </c>
      <c r="AT91" s="213" t="s">
        <v>74</v>
      </c>
      <c r="AU91" s="213" t="s">
        <v>75</v>
      </c>
      <c r="AY91" s="212" t="s">
        <v>262</v>
      </c>
      <c r="BK91" s="214">
        <f>BK92+BK96</f>
        <v>0</v>
      </c>
    </row>
    <row r="92" s="12" customFormat="1" ht="22.8" customHeight="1">
      <c r="A92" s="12"/>
      <c r="B92" s="201"/>
      <c r="C92" s="202"/>
      <c r="D92" s="203" t="s">
        <v>74</v>
      </c>
      <c r="E92" s="215" t="s">
        <v>1482</v>
      </c>
      <c r="F92" s="215" t="s">
        <v>1483</v>
      </c>
      <c r="G92" s="202"/>
      <c r="H92" s="202"/>
      <c r="I92" s="205"/>
      <c r="J92" s="216">
        <f>BK92</f>
        <v>0</v>
      </c>
      <c r="K92" s="202"/>
      <c r="L92" s="207"/>
      <c r="M92" s="208"/>
      <c r="N92" s="209"/>
      <c r="O92" s="209"/>
      <c r="P92" s="210">
        <f>SUM(P93:P95)</f>
        <v>0</v>
      </c>
      <c r="Q92" s="209"/>
      <c r="R92" s="210">
        <f>SUM(R93:R95)</f>
        <v>0</v>
      </c>
      <c r="S92" s="209"/>
      <c r="T92" s="211">
        <f>SUM(T93:T95)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2" t="s">
        <v>84</v>
      </c>
      <c r="AT92" s="213" t="s">
        <v>74</v>
      </c>
      <c r="AU92" s="213" t="s">
        <v>82</v>
      </c>
      <c r="AY92" s="212" t="s">
        <v>262</v>
      </c>
      <c r="BK92" s="214">
        <f>SUM(BK93:BK95)</f>
        <v>0</v>
      </c>
    </row>
    <row r="93" s="2" customFormat="1" ht="21.75" customHeight="1">
      <c r="A93" s="40"/>
      <c r="B93" s="41"/>
      <c r="C93" s="217" t="s">
        <v>82</v>
      </c>
      <c r="D93" s="217" t="s">
        <v>264</v>
      </c>
      <c r="E93" s="218" t="s">
        <v>2835</v>
      </c>
      <c r="F93" s="219" t="s">
        <v>2836</v>
      </c>
      <c r="G93" s="220" t="s">
        <v>845</v>
      </c>
      <c r="H93" s="221">
        <v>1</v>
      </c>
      <c r="I93" s="222"/>
      <c r="J93" s="223">
        <f>ROUND(I93*H93,2)</f>
        <v>0</v>
      </c>
      <c r="K93" s="219" t="s">
        <v>19</v>
      </c>
      <c r="L93" s="46"/>
      <c r="M93" s="224" t="s">
        <v>19</v>
      </c>
      <c r="N93" s="225" t="s">
        <v>46</v>
      </c>
      <c r="O93" s="86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8" t="s">
        <v>367</v>
      </c>
      <c r="AT93" s="228" t="s">
        <v>264</v>
      </c>
      <c r="AU93" s="228" t="s">
        <v>84</v>
      </c>
      <c r="AY93" s="19" t="s">
        <v>262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19" t="s">
        <v>82</v>
      </c>
      <c r="BK93" s="229">
        <f>ROUND(I93*H93,2)</f>
        <v>0</v>
      </c>
      <c r="BL93" s="19" t="s">
        <v>367</v>
      </c>
      <c r="BM93" s="228" t="s">
        <v>2837</v>
      </c>
    </row>
    <row r="94" s="2" customFormat="1" ht="24.15" customHeight="1">
      <c r="A94" s="40"/>
      <c r="B94" s="41"/>
      <c r="C94" s="217" t="s">
        <v>84</v>
      </c>
      <c r="D94" s="217" t="s">
        <v>264</v>
      </c>
      <c r="E94" s="218" t="s">
        <v>1574</v>
      </c>
      <c r="F94" s="219" t="s">
        <v>1575</v>
      </c>
      <c r="G94" s="220" t="s">
        <v>1079</v>
      </c>
      <c r="H94" s="289"/>
      <c r="I94" s="222"/>
      <c r="J94" s="223">
        <f>ROUND(I94*H94,2)</f>
        <v>0</v>
      </c>
      <c r="K94" s="219" t="s">
        <v>267</v>
      </c>
      <c r="L94" s="46"/>
      <c r="M94" s="224" t="s">
        <v>19</v>
      </c>
      <c r="N94" s="225" t="s">
        <v>46</v>
      </c>
      <c r="O94" s="86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8" t="s">
        <v>367</v>
      </c>
      <c r="AT94" s="228" t="s">
        <v>264</v>
      </c>
      <c r="AU94" s="228" t="s">
        <v>84</v>
      </c>
      <c r="AY94" s="19" t="s">
        <v>262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19" t="s">
        <v>82</v>
      </c>
      <c r="BK94" s="229">
        <f>ROUND(I94*H94,2)</f>
        <v>0</v>
      </c>
      <c r="BL94" s="19" t="s">
        <v>367</v>
      </c>
      <c r="BM94" s="228" t="s">
        <v>2838</v>
      </c>
    </row>
    <row r="95" s="2" customFormat="1">
      <c r="A95" s="40"/>
      <c r="B95" s="41"/>
      <c r="C95" s="42"/>
      <c r="D95" s="230" t="s">
        <v>270</v>
      </c>
      <c r="E95" s="42"/>
      <c r="F95" s="231" t="s">
        <v>1577</v>
      </c>
      <c r="G95" s="42"/>
      <c r="H95" s="42"/>
      <c r="I95" s="232"/>
      <c r="J95" s="42"/>
      <c r="K95" s="42"/>
      <c r="L95" s="46"/>
      <c r="M95" s="233"/>
      <c r="N95" s="234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270</v>
      </c>
      <c r="AU95" s="19" t="s">
        <v>84</v>
      </c>
    </row>
    <row r="96" s="12" customFormat="1" ht="22.8" customHeight="1">
      <c r="A96" s="12"/>
      <c r="B96" s="201"/>
      <c r="C96" s="202"/>
      <c r="D96" s="203" t="s">
        <v>74</v>
      </c>
      <c r="E96" s="215" t="s">
        <v>1759</v>
      </c>
      <c r="F96" s="215" t="s">
        <v>1760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SUM(P97:P118)</f>
        <v>0</v>
      </c>
      <c r="Q96" s="209"/>
      <c r="R96" s="210">
        <f>SUM(R97:R118)</f>
        <v>0.13054729999999998</v>
      </c>
      <c r="S96" s="209"/>
      <c r="T96" s="211">
        <f>SUM(T97:T118)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2" t="s">
        <v>84</v>
      </c>
      <c r="AT96" s="213" t="s">
        <v>74</v>
      </c>
      <c r="AU96" s="213" t="s">
        <v>82</v>
      </c>
      <c r="AY96" s="212" t="s">
        <v>262</v>
      </c>
      <c r="BK96" s="214">
        <f>SUM(BK97:BK118)</f>
        <v>0</v>
      </c>
    </row>
    <row r="97" s="2" customFormat="1" ht="16.5" customHeight="1">
      <c r="A97" s="40"/>
      <c r="B97" s="41"/>
      <c r="C97" s="217" t="s">
        <v>95</v>
      </c>
      <c r="D97" s="217" t="s">
        <v>264</v>
      </c>
      <c r="E97" s="218" t="s">
        <v>1762</v>
      </c>
      <c r="F97" s="219" t="s">
        <v>1763</v>
      </c>
      <c r="G97" s="220" t="s">
        <v>116</v>
      </c>
      <c r="H97" s="221">
        <v>5.2050000000000001</v>
      </c>
      <c r="I97" s="222"/>
      <c r="J97" s="223">
        <f>ROUND(I97*H97,2)</f>
        <v>0</v>
      </c>
      <c r="K97" s="219" t="s">
        <v>267</v>
      </c>
      <c r="L97" s="46"/>
      <c r="M97" s="224" t="s">
        <v>19</v>
      </c>
      <c r="N97" s="225" t="s">
        <v>46</v>
      </c>
      <c r="O97" s="86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8" t="s">
        <v>367</v>
      </c>
      <c r="AT97" s="228" t="s">
        <v>264</v>
      </c>
      <c r="AU97" s="228" t="s">
        <v>84</v>
      </c>
      <c r="AY97" s="19" t="s">
        <v>262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19" t="s">
        <v>82</v>
      </c>
      <c r="BK97" s="229">
        <f>ROUND(I97*H97,2)</f>
        <v>0</v>
      </c>
      <c r="BL97" s="19" t="s">
        <v>367</v>
      </c>
      <c r="BM97" s="228" t="s">
        <v>2839</v>
      </c>
    </row>
    <row r="98" s="2" customFormat="1">
      <c r="A98" s="40"/>
      <c r="B98" s="41"/>
      <c r="C98" s="42"/>
      <c r="D98" s="230" t="s">
        <v>270</v>
      </c>
      <c r="E98" s="42"/>
      <c r="F98" s="231" t="s">
        <v>1765</v>
      </c>
      <c r="G98" s="42"/>
      <c r="H98" s="42"/>
      <c r="I98" s="232"/>
      <c r="J98" s="42"/>
      <c r="K98" s="42"/>
      <c r="L98" s="46"/>
      <c r="M98" s="233"/>
      <c r="N98" s="234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270</v>
      </c>
      <c r="AU98" s="19" t="s">
        <v>84</v>
      </c>
    </row>
    <row r="99" s="13" customFormat="1">
      <c r="A99" s="13"/>
      <c r="B99" s="235"/>
      <c r="C99" s="236"/>
      <c r="D99" s="237" t="s">
        <v>272</v>
      </c>
      <c r="E99" s="238" t="s">
        <v>19</v>
      </c>
      <c r="F99" s="239" t="s">
        <v>404</v>
      </c>
      <c r="G99" s="236"/>
      <c r="H99" s="238" t="s">
        <v>19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5" t="s">
        <v>272</v>
      </c>
      <c r="AU99" s="245" t="s">
        <v>84</v>
      </c>
      <c r="AV99" s="13" t="s">
        <v>82</v>
      </c>
      <c r="AW99" s="13" t="s">
        <v>34</v>
      </c>
      <c r="AX99" s="13" t="s">
        <v>75</v>
      </c>
      <c r="AY99" s="245" t="s">
        <v>262</v>
      </c>
    </row>
    <row r="100" s="14" customFormat="1">
      <c r="A100" s="14"/>
      <c r="B100" s="246"/>
      <c r="C100" s="247"/>
      <c r="D100" s="237" t="s">
        <v>272</v>
      </c>
      <c r="E100" s="248" t="s">
        <v>19</v>
      </c>
      <c r="F100" s="249" t="s">
        <v>2840</v>
      </c>
      <c r="G100" s="247"/>
      <c r="H100" s="250">
        <v>5.2050000000000001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6" t="s">
        <v>272</v>
      </c>
      <c r="AU100" s="256" t="s">
        <v>84</v>
      </c>
      <c r="AV100" s="14" t="s">
        <v>84</v>
      </c>
      <c r="AW100" s="14" t="s">
        <v>34</v>
      </c>
      <c r="AX100" s="14" t="s">
        <v>75</v>
      </c>
      <c r="AY100" s="256" t="s">
        <v>262</v>
      </c>
    </row>
    <row r="101" s="15" customFormat="1">
      <c r="A101" s="15"/>
      <c r="B101" s="257"/>
      <c r="C101" s="258"/>
      <c r="D101" s="237" t="s">
        <v>272</v>
      </c>
      <c r="E101" s="259" t="s">
        <v>125</v>
      </c>
      <c r="F101" s="260" t="s">
        <v>278</v>
      </c>
      <c r="G101" s="258"/>
      <c r="H101" s="261">
        <v>5.2050000000000001</v>
      </c>
      <c r="I101" s="262"/>
      <c r="J101" s="258"/>
      <c r="K101" s="258"/>
      <c r="L101" s="263"/>
      <c r="M101" s="264"/>
      <c r="N101" s="265"/>
      <c r="O101" s="265"/>
      <c r="P101" s="265"/>
      <c r="Q101" s="265"/>
      <c r="R101" s="265"/>
      <c r="S101" s="265"/>
      <c r="T101" s="266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67" t="s">
        <v>272</v>
      </c>
      <c r="AU101" s="267" t="s">
        <v>84</v>
      </c>
      <c r="AV101" s="15" t="s">
        <v>268</v>
      </c>
      <c r="AW101" s="15" t="s">
        <v>34</v>
      </c>
      <c r="AX101" s="15" t="s">
        <v>82</v>
      </c>
      <c r="AY101" s="267" t="s">
        <v>262</v>
      </c>
    </row>
    <row r="102" s="2" customFormat="1" ht="16.5" customHeight="1">
      <c r="A102" s="40"/>
      <c r="B102" s="41"/>
      <c r="C102" s="217" t="s">
        <v>268</v>
      </c>
      <c r="D102" s="217" t="s">
        <v>264</v>
      </c>
      <c r="E102" s="218" t="s">
        <v>1767</v>
      </c>
      <c r="F102" s="219" t="s">
        <v>1768</v>
      </c>
      <c r="G102" s="220" t="s">
        <v>116</v>
      </c>
      <c r="H102" s="221">
        <v>5.2050000000000001</v>
      </c>
      <c r="I102" s="222"/>
      <c r="J102" s="223">
        <f>ROUND(I102*H102,2)</f>
        <v>0</v>
      </c>
      <c r="K102" s="219" t="s">
        <v>267</v>
      </c>
      <c r="L102" s="46"/>
      <c r="M102" s="224" t="s">
        <v>19</v>
      </c>
      <c r="N102" s="225" t="s">
        <v>46</v>
      </c>
      <c r="O102" s="86"/>
      <c r="P102" s="226">
        <f>O102*H102</f>
        <v>0</v>
      </c>
      <c r="Q102" s="226">
        <v>0.00029999999999999997</v>
      </c>
      <c r="R102" s="226">
        <f>Q102*H102</f>
        <v>0.0015615</v>
      </c>
      <c r="S102" s="226">
        <v>0</v>
      </c>
      <c r="T102" s="22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8" t="s">
        <v>367</v>
      </c>
      <c r="AT102" s="228" t="s">
        <v>264</v>
      </c>
      <c r="AU102" s="228" t="s">
        <v>84</v>
      </c>
      <c r="AY102" s="19" t="s">
        <v>262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19" t="s">
        <v>82</v>
      </c>
      <c r="BK102" s="229">
        <f>ROUND(I102*H102,2)</f>
        <v>0</v>
      </c>
      <c r="BL102" s="19" t="s">
        <v>367</v>
      </c>
      <c r="BM102" s="228" t="s">
        <v>2841</v>
      </c>
    </row>
    <row r="103" s="2" customFormat="1">
      <c r="A103" s="40"/>
      <c r="B103" s="41"/>
      <c r="C103" s="42"/>
      <c r="D103" s="230" t="s">
        <v>270</v>
      </c>
      <c r="E103" s="42"/>
      <c r="F103" s="231" t="s">
        <v>1770</v>
      </c>
      <c r="G103" s="42"/>
      <c r="H103" s="42"/>
      <c r="I103" s="232"/>
      <c r="J103" s="42"/>
      <c r="K103" s="42"/>
      <c r="L103" s="46"/>
      <c r="M103" s="233"/>
      <c r="N103" s="234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270</v>
      </c>
      <c r="AU103" s="19" t="s">
        <v>84</v>
      </c>
    </row>
    <row r="104" s="14" customFormat="1">
      <c r="A104" s="14"/>
      <c r="B104" s="246"/>
      <c r="C104" s="247"/>
      <c r="D104" s="237" t="s">
        <v>272</v>
      </c>
      <c r="E104" s="248" t="s">
        <v>19</v>
      </c>
      <c r="F104" s="249" t="s">
        <v>125</v>
      </c>
      <c r="G104" s="247"/>
      <c r="H104" s="250">
        <v>5.2050000000000001</v>
      </c>
      <c r="I104" s="251"/>
      <c r="J104" s="247"/>
      <c r="K104" s="247"/>
      <c r="L104" s="252"/>
      <c r="M104" s="253"/>
      <c r="N104" s="254"/>
      <c r="O104" s="254"/>
      <c r="P104" s="254"/>
      <c r="Q104" s="254"/>
      <c r="R104" s="254"/>
      <c r="S104" s="254"/>
      <c r="T104" s="25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6" t="s">
        <v>272</v>
      </c>
      <c r="AU104" s="256" t="s">
        <v>84</v>
      </c>
      <c r="AV104" s="14" t="s">
        <v>84</v>
      </c>
      <c r="AW104" s="14" t="s">
        <v>34</v>
      </c>
      <c r="AX104" s="14" t="s">
        <v>75</v>
      </c>
      <c r="AY104" s="256" t="s">
        <v>262</v>
      </c>
    </row>
    <row r="105" s="15" customFormat="1">
      <c r="A105" s="15"/>
      <c r="B105" s="257"/>
      <c r="C105" s="258"/>
      <c r="D105" s="237" t="s">
        <v>272</v>
      </c>
      <c r="E105" s="259" t="s">
        <v>19</v>
      </c>
      <c r="F105" s="260" t="s">
        <v>278</v>
      </c>
      <c r="G105" s="258"/>
      <c r="H105" s="261">
        <v>5.2050000000000001</v>
      </c>
      <c r="I105" s="262"/>
      <c r="J105" s="258"/>
      <c r="K105" s="258"/>
      <c r="L105" s="263"/>
      <c r="M105" s="264"/>
      <c r="N105" s="265"/>
      <c r="O105" s="265"/>
      <c r="P105" s="265"/>
      <c r="Q105" s="265"/>
      <c r="R105" s="265"/>
      <c r="S105" s="265"/>
      <c r="T105" s="266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67" t="s">
        <v>272</v>
      </c>
      <c r="AU105" s="267" t="s">
        <v>84</v>
      </c>
      <c r="AV105" s="15" t="s">
        <v>268</v>
      </c>
      <c r="AW105" s="15" t="s">
        <v>34</v>
      </c>
      <c r="AX105" s="15" t="s">
        <v>82</v>
      </c>
      <c r="AY105" s="267" t="s">
        <v>262</v>
      </c>
    </row>
    <row r="106" s="2" customFormat="1" ht="21.75" customHeight="1">
      <c r="A106" s="40"/>
      <c r="B106" s="41"/>
      <c r="C106" s="217" t="s">
        <v>295</v>
      </c>
      <c r="D106" s="217" t="s">
        <v>264</v>
      </c>
      <c r="E106" s="218" t="s">
        <v>1796</v>
      </c>
      <c r="F106" s="219" t="s">
        <v>1797</v>
      </c>
      <c r="G106" s="220" t="s">
        <v>116</v>
      </c>
      <c r="H106" s="221">
        <v>5.2050000000000001</v>
      </c>
      <c r="I106" s="222"/>
      <c r="J106" s="223">
        <f>ROUND(I106*H106,2)</f>
        <v>0</v>
      </c>
      <c r="K106" s="219" t="s">
        <v>267</v>
      </c>
      <c r="L106" s="46"/>
      <c r="M106" s="224" t="s">
        <v>19</v>
      </c>
      <c r="N106" s="225" t="s">
        <v>46</v>
      </c>
      <c r="O106" s="86"/>
      <c r="P106" s="226">
        <f>O106*H106</f>
        <v>0</v>
      </c>
      <c r="Q106" s="226">
        <v>0.0044999999999999997</v>
      </c>
      <c r="R106" s="226">
        <f>Q106*H106</f>
        <v>0.023422499999999999</v>
      </c>
      <c r="S106" s="226">
        <v>0</v>
      </c>
      <c r="T106" s="22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8" t="s">
        <v>367</v>
      </c>
      <c r="AT106" s="228" t="s">
        <v>264</v>
      </c>
      <c r="AU106" s="228" t="s">
        <v>84</v>
      </c>
      <c r="AY106" s="19" t="s">
        <v>262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19" t="s">
        <v>82</v>
      </c>
      <c r="BK106" s="229">
        <f>ROUND(I106*H106,2)</f>
        <v>0</v>
      </c>
      <c r="BL106" s="19" t="s">
        <v>367</v>
      </c>
      <c r="BM106" s="228" t="s">
        <v>2842</v>
      </c>
    </row>
    <row r="107" s="2" customFormat="1">
      <c r="A107" s="40"/>
      <c r="B107" s="41"/>
      <c r="C107" s="42"/>
      <c r="D107" s="230" t="s">
        <v>270</v>
      </c>
      <c r="E107" s="42"/>
      <c r="F107" s="231" t="s">
        <v>1799</v>
      </c>
      <c r="G107" s="42"/>
      <c r="H107" s="42"/>
      <c r="I107" s="232"/>
      <c r="J107" s="42"/>
      <c r="K107" s="42"/>
      <c r="L107" s="46"/>
      <c r="M107" s="233"/>
      <c r="N107" s="234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270</v>
      </c>
      <c r="AU107" s="19" t="s">
        <v>84</v>
      </c>
    </row>
    <row r="108" s="14" customFormat="1">
      <c r="A108" s="14"/>
      <c r="B108" s="246"/>
      <c r="C108" s="247"/>
      <c r="D108" s="237" t="s">
        <v>272</v>
      </c>
      <c r="E108" s="248" t="s">
        <v>19</v>
      </c>
      <c r="F108" s="249" t="s">
        <v>125</v>
      </c>
      <c r="G108" s="247"/>
      <c r="H108" s="250">
        <v>5.2050000000000001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6" t="s">
        <v>272</v>
      </c>
      <c r="AU108" s="256" t="s">
        <v>84</v>
      </c>
      <c r="AV108" s="14" t="s">
        <v>84</v>
      </c>
      <c r="AW108" s="14" t="s">
        <v>34</v>
      </c>
      <c r="AX108" s="14" t="s">
        <v>75</v>
      </c>
      <c r="AY108" s="256" t="s">
        <v>262</v>
      </c>
    </row>
    <row r="109" s="15" customFormat="1">
      <c r="A109" s="15"/>
      <c r="B109" s="257"/>
      <c r="C109" s="258"/>
      <c r="D109" s="237" t="s">
        <v>272</v>
      </c>
      <c r="E109" s="259" t="s">
        <v>19</v>
      </c>
      <c r="F109" s="260" t="s">
        <v>278</v>
      </c>
      <c r="G109" s="258"/>
      <c r="H109" s="261">
        <v>5.2050000000000001</v>
      </c>
      <c r="I109" s="262"/>
      <c r="J109" s="258"/>
      <c r="K109" s="258"/>
      <c r="L109" s="263"/>
      <c r="M109" s="264"/>
      <c r="N109" s="265"/>
      <c r="O109" s="265"/>
      <c r="P109" s="265"/>
      <c r="Q109" s="265"/>
      <c r="R109" s="265"/>
      <c r="S109" s="265"/>
      <c r="T109" s="266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67" t="s">
        <v>272</v>
      </c>
      <c r="AU109" s="267" t="s">
        <v>84</v>
      </c>
      <c r="AV109" s="15" t="s">
        <v>268</v>
      </c>
      <c r="AW109" s="15" t="s">
        <v>34</v>
      </c>
      <c r="AX109" s="15" t="s">
        <v>82</v>
      </c>
      <c r="AY109" s="267" t="s">
        <v>262</v>
      </c>
    </row>
    <row r="110" s="2" customFormat="1" ht="24.15" customHeight="1">
      <c r="A110" s="40"/>
      <c r="B110" s="41"/>
      <c r="C110" s="217" t="s">
        <v>301</v>
      </c>
      <c r="D110" s="217" t="s">
        <v>264</v>
      </c>
      <c r="E110" s="218" t="s">
        <v>1818</v>
      </c>
      <c r="F110" s="219" t="s">
        <v>1819</v>
      </c>
      <c r="G110" s="220" t="s">
        <v>116</v>
      </c>
      <c r="H110" s="221">
        <v>5.2050000000000001</v>
      </c>
      <c r="I110" s="222"/>
      <c r="J110" s="223">
        <f>ROUND(I110*H110,2)</f>
        <v>0</v>
      </c>
      <c r="K110" s="219" t="s">
        <v>267</v>
      </c>
      <c r="L110" s="46"/>
      <c r="M110" s="224" t="s">
        <v>19</v>
      </c>
      <c r="N110" s="225" t="s">
        <v>46</v>
      </c>
      <c r="O110" s="86"/>
      <c r="P110" s="226">
        <f>O110*H110</f>
        <v>0</v>
      </c>
      <c r="Q110" s="226">
        <v>0.0073000000000000001</v>
      </c>
      <c r="R110" s="226">
        <f>Q110*H110</f>
        <v>0.037996500000000002</v>
      </c>
      <c r="S110" s="226">
        <v>0</v>
      </c>
      <c r="T110" s="22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8" t="s">
        <v>367</v>
      </c>
      <c r="AT110" s="228" t="s">
        <v>264</v>
      </c>
      <c r="AU110" s="228" t="s">
        <v>84</v>
      </c>
      <c r="AY110" s="19" t="s">
        <v>262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82</v>
      </c>
      <c r="BK110" s="229">
        <f>ROUND(I110*H110,2)</f>
        <v>0</v>
      </c>
      <c r="BL110" s="19" t="s">
        <v>367</v>
      </c>
      <c r="BM110" s="228" t="s">
        <v>2843</v>
      </c>
    </row>
    <row r="111" s="2" customFormat="1">
      <c r="A111" s="40"/>
      <c r="B111" s="41"/>
      <c r="C111" s="42"/>
      <c r="D111" s="230" t="s">
        <v>270</v>
      </c>
      <c r="E111" s="42"/>
      <c r="F111" s="231" t="s">
        <v>1821</v>
      </c>
      <c r="G111" s="42"/>
      <c r="H111" s="42"/>
      <c r="I111" s="232"/>
      <c r="J111" s="42"/>
      <c r="K111" s="42"/>
      <c r="L111" s="46"/>
      <c r="M111" s="233"/>
      <c r="N111" s="234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270</v>
      </c>
      <c r="AU111" s="19" t="s">
        <v>84</v>
      </c>
    </row>
    <row r="112" s="14" customFormat="1">
      <c r="A112" s="14"/>
      <c r="B112" s="246"/>
      <c r="C112" s="247"/>
      <c r="D112" s="237" t="s">
        <v>272</v>
      </c>
      <c r="E112" s="248" t="s">
        <v>19</v>
      </c>
      <c r="F112" s="249" t="s">
        <v>125</v>
      </c>
      <c r="G112" s="247"/>
      <c r="H112" s="250">
        <v>5.2050000000000001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6" t="s">
        <v>272</v>
      </c>
      <c r="AU112" s="256" t="s">
        <v>84</v>
      </c>
      <c r="AV112" s="14" t="s">
        <v>84</v>
      </c>
      <c r="AW112" s="14" t="s">
        <v>34</v>
      </c>
      <c r="AX112" s="14" t="s">
        <v>75</v>
      </c>
      <c r="AY112" s="256" t="s">
        <v>262</v>
      </c>
    </row>
    <row r="113" s="15" customFormat="1">
      <c r="A113" s="15"/>
      <c r="B113" s="257"/>
      <c r="C113" s="258"/>
      <c r="D113" s="237" t="s">
        <v>272</v>
      </c>
      <c r="E113" s="259" t="s">
        <v>19</v>
      </c>
      <c r="F113" s="260" t="s">
        <v>278</v>
      </c>
      <c r="G113" s="258"/>
      <c r="H113" s="261">
        <v>5.2050000000000001</v>
      </c>
      <c r="I113" s="262"/>
      <c r="J113" s="258"/>
      <c r="K113" s="258"/>
      <c r="L113" s="263"/>
      <c r="M113" s="264"/>
      <c r="N113" s="265"/>
      <c r="O113" s="265"/>
      <c r="P113" s="265"/>
      <c r="Q113" s="265"/>
      <c r="R113" s="265"/>
      <c r="S113" s="265"/>
      <c r="T113" s="266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67" t="s">
        <v>272</v>
      </c>
      <c r="AU113" s="267" t="s">
        <v>84</v>
      </c>
      <c r="AV113" s="15" t="s">
        <v>268</v>
      </c>
      <c r="AW113" s="15" t="s">
        <v>34</v>
      </c>
      <c r="AX113" s="15" t="s">
        <v>82</v>
      </c>
      <c r="AY113" s="267" t="s">
        <v>262</v>
      </c>
    </row>
    <row r="114" s="2" customFormat="1" ht="16.5" customHeight="1">
      <c r="A114" s="40"/>
      <c r="B114" s="41"/>
      <c r="C114" s="268" t="s">
        <v>306</v>
      </c>
      <c r="D114" s="268" t="s">
        <v>315</v>
      </c>
      <c r="E114" s="269" t="s">
        <v>1823</v>
      </c>
      <c r="F114" s="270" t="s">
        <v>2844</v>
      </c>
      <c r="G114" s="271" t="s">
        <v>116</v>
      </c>
      <c r="H114" s="272">
        <v>5.726</v>
      </c>
      <c r="I114" s="273"/>
      <c r="J114" s="274">
        <f>ROUND(I114*H114,2)</f>
        <v>0</v>
      </c>
      <c r="K114" s="270" t="s">
        <v>267</v>
      </c>
      <c r="L114" s="275"/>
      <c r="M114" s="276" t="s">
        <v>19</v>
      </c>
      <c r="N114" s="277" t="s">
        <v>46</v>
      </c>
      <c r="O114" s="86"/>
      <c r="P114" s="226">
        <f>O114*H114</f>
        <v>0</v>
      </c>
      <c r="Q114" s="226">
        <v>0.0118</v>
      </c>
      <c r="R114" s="226">
        <f>Q114*H114</f>
        <v>0.067566799999999996</v>
      </c>
      <c r="S114" s="226">
        <v>0</v>
      </c>
      <c r="T114" s="22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8" t="s">
        <v>477</v>
      </c>
      <c r="AT114" s="228" t="s">
        <v>315</v>
      </c>
      <c r="AU114" s="228" t="s">
        <v>84</v>
      </c>
      <c r="AY114" s="19" t="s">
        <v>262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19" t="s">
        <v>82</v>
      </c>
      <c r="BK114" s="229">
        <f>ROUND(I114*H114,2)</f>
        <v>0</v>
      </c>
      <c r="BL114" s="19" t="s">
        <v>367</v>
      </c>
      <c r="BM114" s="228" t="s">
        <v>2845</v>
      </c>
    </row>
    <row r="115" s="2" customFormat="1">
      <c r="A115" s="40"/>
      <c r="B115" s="41"/>
      <c r="C115" s="42"/>
      <c r="D115" s="230" t="s">
        <v>270</v>
      </c>
      <c r="E115" s="42"/>
      <c r="F115" s="231" t="s">
        <v>1826</v>
      </c>
      <c r="G115" s="42"/>
      <c r="H115" s="42"/>
      <c r="I115" s="232"/>
      <c r="J115" s="42"/>
      <c r="K115" s="42"/>
      <c r="L115" s="46"/>
      <c r="M115" s="233"/>
      <c r="N115" s="234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270</v>
      </c>
      <c r="AU115" s="19" t="s">
        <v>84</v>
      </c>
    </row>
    <row r="116" s="14" customFormat="1">
      <c r="A116" s="14"/>
      <c r="B116" s="246"/>
      <c r="C116" s="247"/>
      <c r="D116" s="237" t="s">
        <v>272</v>
      </c>
      <c r="E116" s="247"/>
      <c r="F116" s="249" t="s">
        <v>2846</v>
      </c>
      <c r="G116" s="247"/>
      <c r="H116" s="250">
        <v>5.726</v>
      </c>
      <c r="I116" s="251"/>
      <c r="J116" s="247"/>
      <c r="K116" s="247"/>
      <c r="L116" s="252"/>
      <c r="M116" s="253"/>
      <c r="N116" s="254"/>
      <c r="O116" s="254"/>
      <c r="P116" s="254"/>
      <c r="Q116" s="254"/>
      <c r="R116" s="254"/>
      <c r="S116" s="254"/>
      <c r="T116" s="25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6" t="s">
        <v>272</v>
      </c>
      <c r="AU116" s="256" t="s">
        <v>84</v>
      </c>
      <c r="AV116" s="14" t="s">
        <v>84</v>
      </c>
      <c r="AW116" s="14" t="s">
        <v>4</v>
      </c>
      <c r="AX116" s="14" t="s">
        <v>82</v>
      </c>
      <c r="AY116" s="256" t="s">
        <v>262</v>
      </c>
    </row>
    <row r="117" s="2" customFormat="1" ht="24.15" customHeight="1">
      <c r="A117" s="40"/>
      <c r="B117" s="41"/>
      <c r="C117" s="217" t="s">
        <v>134</v>
      </c>
      <c r="D117" s="217" t="s">
        <v>264</v>
      </c>
      <c r="E117" s="218" t="s">
        <v>1829</v>
      </c>
      <c r="F117" s="219" t="s">
        <v>1830</v>
      </c>
      <c r="G117" s="220" t="s">
        <v>1079</v>
      </c>
      <c r="H117" s="289"/>
      <c r="I117" s="222"/>
      <c r="J117" s="223">
        <f>ROUND(I117*H117,2)</f>
        <v>0</v>
      </c>
      <c r="K117" s="219" t="s">
        <v>267</v>
      </c>
      <c r="L117" s="46"/>
      <c r="M117" s="224" t="s">
        <v>19</v>
      </c>
      <c r="N117" s="225" t="s">
        <v>46</v>
      </c>
      <c r="O117" s="86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8" t="s">
        <v>367</v>
      </c>
      <c r="AT117" s="228" t="s">
        <v>264</v>
      </c>
      <c r="AU117" s="228" t="s">
        <v>84</v>
      </c>
      <c r="AY117" s="19" t="s">
        <v>262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19" t="s">
        <v>82</v>
      </c>
      <c r="BK117" s="229">
        <f>ROUND(I117*H117,2)</f>
        <v>0</v>
      </c>
      <c r="BL117" s="19" t="s">
        <v>367</v>
      </c>
      <c r="BM117" s="228" t="s">
        <v>2847</v>
      </c>
    </row>
    <row r="118" s="2" customFormat="1">
      <c r="A118" s="40"/>
      <c r="B118" s="41"/>
      <c r="C118" s="42"/>
      <c r="D118" s="230" t="s">
        <v>270</v>
      </c>
      <c r="E118" s="42"/>
      <c r="F118" s="231" t="s">
        <v>1832</v>
      </c>
      <c r="G118" s="42"/>
      <c r="H118" s="42"/>
      <c r="I118" s="232"/>
      <c r="J118" s="42"/>
      <c r="K118" s="42"/>
      <c r="L118" s="46"/>
      <c r="M118" s="233"/>
      <c r="N118" s="234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270</v>
      </c>
      <c r="AU118" s="19" t="s">
        <v>84</v>
      </c>
    </row>
    <row r="119" s="12" customFormat="1" ht="25.92" customHeight="1">
      <c r="A119" s="12"/>
      <c r="B119" s="201"/>
      <c r="C119" s="202"/>
      <c r="D119" s="203" t="s">
        <v>74</v>
      </c>
      <c r="E119" s="204" t="s">
        <v>1959</v>
      </c>
      <c r="F119" s="204" t="s">
        <v>1960</v>
      </c>
      <c r="G119" s="202"/>
      <c r="H119" s="202"/>
      <c r="I119" s="205"/>
      <c r="J119" s="206">
        <f>BK119</f>
        <v>0</v>
      </c>
      <c r="K119" s="202"/>
      <c r="L119" s="207"/>
      <c r="M119" s="208"/>
      <c r="N119" s="209"/>
      <c r="O119" s="209"/>
      <c r="P119" s="210">
        <f>P120</f>
        <v>0</v>
      </c>
      <c r="Q119" s="209"/>
      <c r="R119" s="210">
        <f>R120</f>
        <v>0</v>
      </c>
      <c r="S119" s="209"/>
      <c r="T119" s="21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2" t="s">
        <v>295</v>
      </c>
      <c r="AT119" s="213" t="s">
        <v>74</v>
      </c>
      <c r="AU119" s="213" t="s">
        <v>75</v>
      </c>
      <c r="AY119" s="212" t="s">
        <v>262</v>
      </c>
      <c r="BK119" s="214">
        <f>BK120</f>
        <v>0</v>
      </c>
    </row>
    <row r="120" s="12" customFormat="1" ht="22.8" customHeight="1">
      <c r="A120" s="12"/>
      <c r="B120" s="201"/>
      <c r="C120" s="202"/>
      <c r="D120" s="203" t="s">
        <v>74</v>
      </c>
      <c r="E120" s="215" t="s">
        <v>1961</v>
      </c>
      <c r="F120" s="215" t="s">
        <v>1962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SUM(P121:P122)</f>
        <v>0</v>
      </c>
      <c r="Q120" s="209"/>
      <c r="R120" s="210">
        <f>SUM(R121:R122)</f>
        <v>0</v>
      </c>
      <c r="S120" s="209"/>
      <c r="T120" s="211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2" t="s">
        <v>295</v>
      </c>
      <c r="AT120" s="213" t="s">
        <v>74</v>
      </c>
      <c r="AU120" s="213" t="s">
        <v>82</v>
      </c>
      <c r="AY120" s="212" t="s">
        <v>262</v>
      </c>
      <c r="BK120" s="214">
        <f>SUM(BK121:BK122)</f>
        <v>0</v>
      </c>
    </row>
    <row r="121" s="2" customFormat="1" ht="16.5" customHeight="1">
      <c r="A121" s="40"/>
      <c r="B121" s="41"/>
      <c r="C121" s="217" t="s">
        <v>322</v>
      </c>
      <c r="D121" s="217" t="s">
        <v>264</v>
      </c>
      <c r="E121" s="218" t="s">
        <v>1964</v>
      </c>
      <c r="F121" s="219" t="s">
        <v>1962</v>
      </c>
      <c r="G121" s="220" t="s">
        <v>1079</v>
      </c>
      <c r="H121" s="289"/>
      <c r="I121" s="222"/>
      <c r="J121" s="223">
        <f>ROUND(I121*H121,2)</f>
        <v>0</v>
      </c>
      <c r="K121" s="219" t="s">
        <v>267</v>
      </c>
      <c r="L121" s="46"/>
      <c r="M121" s="224" t="s">
        <v>19</v>
      </c>
      <c r="N121" s="225" t="s">
        <v>46</v>
      </c>
      <c r="O121" s="86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8" t="s">
        <v>1965</v>
      </c>
      <c r="AT121" s="228" t="s">
        <v>264</v>
      </c>
      <c r="AU121" s="228" t="s">
        <v>84</v>
      </c>
      <c r="AY121" s="19" t="s">
        <v>262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9" t="s">
        <v>82</v>
      </c>
      <c r="BK121" s="229">
        <f>ROUND(I121*H121,2)</f>
        <v>0</v>
      </c>
      <c r="BL121" s="19" t="s">
        <v>1965</v>
      </c>
      <c r="BM121" s="228" t="s">
        <v>2848</v>
      </c>
    </row>
    <row r="122" s="2" customFormat="1">
      <c r="A122" s="40"/>
      <c r="B122" s="41"/>
      <c r="C122" s="42"/>
      <c r="D122" s="230" t="s">
        <v>270</v>
      </c>
      <c r="E122" s="42"/>
      <c r="F122" s="231" t="s">
        <v>1967</v>
      </c>
      <c r="G122" s="42"/>
      <c r="H122" s="42"/>
      <c r="I122" s="232"/>
      <c r="J122" s="42"/>
      <c r="K122" s="42"/>
      <c r="L122" s="46"/>
      <c r="M122" s="290"/>
      <c r="N122" s="291"/>
      <c r="O122" s="292"/>
      <c r="P122" s="292"/>
      <c r="Q122" s="292"/>
      <c r="R122" s="292"/>
      <c r="S122" s="292"/>
      <c r="T122" s="293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270</v>
      </c>
      <c r="AU122" s="19" t="s">
        <v>84</v>
      </c>
    </row>
    <row r="123" s="2" customFormat="1" ht="6.96" customHeight="1">
      <c r="A123" s="40"/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46"/>
      <c r="M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</sheetData>
  <sheetProtection sheet="1" autoFilter="0" formatColumns="0" formatRows="0" objects="1" scenarios="1" spinCount="100000" saltValue="H58+1OpMnX4frvDnFyaAtcSNGdaxulQyR6/lwTZBRPtnDBm0v9iwKS1tSAdGwsPfxFWUYcJsnQYp03JUZGRXlQ==" hashValue="37VaGW4yBF9TJaz6dOiPy/KdjQjY2FC0B4AUPuFO/gVsy4XVMqzR0AYDLODmppYXuHIg4Gxm0bomtWg6N3qheg==" algorithmName="SHA-512" password="CC3D"/>
  <autoFilter ref="C89:K12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hyperlinks>
    <hyperlink ref="F95" r:id="rId1" display="https://podminky.urs.cz/item/CS_URS_2021_02/998766202"/>
    <hyperlink ref="F98" r:id="rId2" display="https://podminky.urs.cz/item/CS_URS_2021_02/781111011"/>
    <hyperlink ref="F103" r:id="rId3" display="https://podminky.urs.cz/item/CS_URS_2021_02/781121011"/>
    <hyperlink ref="F107" r:id="rId4" display="https://podminky.urs.cz/item/CS_URS_2021_02/781151031"/>
    <hyperlink ref="F111" r:id="rId5" display="https://podminky.urs.cz/item/CS_URS_2021_02/781474111"/>
    <hyperlink ref="F115" r:id="rId6" display="https://podminky.urs.cz/item/CS_URS_2021_02/59761026R"/>
    <hyperlink ref="F118" r:id="rId7" display="https://podminky.urs.cz/item/CS_URS_2021_02/998781202"/>
    <hyperlink ref="F122" r:id="rId8" display="https://podminky.urs.cz/item/CS_URS_2021_02/03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</row>
    <row r="8">
      <c r="B8" s="22"/>
      <c r="D8" s="146" t="s">
        <v>135</v>
      </c>
      <c r="L8" s="22"/>
    </row>
    <row r="9" s="1" customFormat="1" ht="16.5" customHeight="1">
      <c r="B9" s="22"/>
      <c r="E9" s="147" t="s">
        <v>2833</v>
      </c>
      <c r="F9" s="1"/>
      <c r="G9" s="1"/>
      <c r="H9" s="1"/>
      <c r="L9" s="22"/>
    </row>
    <row r="10" s="1" customFormat="1" ht="12" customHeight="1">
      <c r="B10" s="22"/>
      <c r="D10" s="146" t="s">
        <v>142</v>
      </c>
      <c r="L10" s="22"/>
    </row>
    <row r="11" s="2" customFormat="1" ht="16.5" customHeight="1">
      <c r="A11" s="40"/>
      <c r="B11" s="46"/>
      <c r="C11" s="40"/>
      <c r="D11" s="40"/>
      <c r="E11" s="160" t="s">
        <v>2849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1969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2850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22</v>
      </c>
      <c r="G16" s="40"/>
      <c r="H16" s="40"/>
      <c r="I16" s="146" t="s">
        <v>23</v>
      </c>
      <c r="J16" s="150" t="str">
        <f>'Rekapitulace stavby'!AN8</f>
        <v>24. 3. 2022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27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6" t="s">
        <v>29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30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32</v>
      </c>
      <c r="E24" s="40"/>
      <c r="F24" s="40"/>
      <c r="G24" s="40"/>
      <c r="H24" s="40"/>
      <c r="I24" s="146" t="s">
        <v>26</v>
      </c>
      <c r="J24" s="135" t="s">
        <v>1971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1972</v>
      </c>
      <c r="F25" s="40"/>
      <c r="G25" s="40"/>
      <c r="H25" s="40"/>
      <c r="I25" s="146" t="s">
        <v>29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35</v>
      </c>
      <c r="E27" s="40"/>
      <c r="F27" s="40"/>
      <c r="G27" s="40"/>
      <c r="H27" s="40"/>
      <c r="I27" s="146" t="s">
        <v>26</v>
      </c>
      <c r="J27" s="135" t="s">
        <v>1971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1972</v>
      </c>
      <c r="F28" s="40"/>
      <c r="G28" s="40"/>
      <c r="H28" s="40"/>
      <c r="I28" s="146" t="s">
        <v>29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7" t="s">
        <v>41</v>
      </c>
      <c r="E34" s="40"/>
      <c r="F34" s="40"/>
      <c r="G34" s="40"/>
      <c r="H34" s="40"/>
      <c r="I34" s="40"/>
      <c r="J34" s="158">
        <f>ROUND(J97,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9" t="s">
        <v>43</v>
      </c>
      <c r="G36" s="40"/>
      <c r="H36" s="40"/>
      <c r="I36" s="159" t="s">
        <v>42</v>
      </c>
      <c r="J36" s="159" t="s">
        <v>44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0" t="s">
        <v>45</v>
      </c>
      <c r="E37" s="146" t="s">
        <v>46</v>
      </c>
      <c r="F37" s="161">
        <f>ROUND((SUM(BE97:BE132)),  2)</f>
        <v>0</v>
      </c>
      <c r="G37" s="40"/>
      <c r="H37" s="40"/>
      <c r="I37" s="162">
        <v>0.20999999999999999</v>
      </c>
      <c r="J37" s="161">
        <f>ROUND(((SUM(BE97:BE132))*I37),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47</v>
      </c>
      <c r="F38" s="161">
        <f>ROUND((SUM(BF97:BF132)),  2)</f>
        <v>0</v>
      </c>
      <c r="G38" s="40"/>
      <c r="H38" s="40"/>
      <c r="I38" s="162">
        <v>0.14999999999999999</v>
      </c>
      <c r="J38" s="161">
        <f>ROUND(((SUM(BF97:BF132))*I38),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48</v>
      </c>
      <c r="F39" s="161">
        <f>ROUND((SUM(BG97:BG132)),  2)</f>
        <v>0</v>
      </c>
      <c r="G39" s="40"/>
      <c r="H39" s="40"/>
      <c r="I39" s="162">
        <v>0.20999999999999999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49</v>
      </c>
      <c r="F40" s="161">
        <f>ROUND((SUM(BH97:BH132)),  2)</f>
        <v>0</v>
      </c>
      <c r="G40" s="40"/>
      <c r="H40" s="40"/>
      <c r="I40" s="162">
        <v>0.14999999999999999</v>
      </c>
      <c r="J40" s="161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50</v>
      </c>
      <c r="F41" s="161">
        <f>ROUND((SUM(BI97:BI132)),  2)</f>
        <v>0</v>
      </c>
      <c r="G41" s="40"/>
      <c r="H41" s="40"/>
      <c r="I41" s="162">
        <v>0</v>
      </c>
      <c r="J41" s="161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51</v>
      </c>
      <c r="E43" s="165"/>
      <c r="F43" s="165"/>
      <c r="G43" s="166" t="s">
        <v>52</v>
      </c>
      <c r="H43" s="167" t="s">
        <v>53</v>
      </c>
      <c r="I43" s="165"/>
      <c r="J43" s="168">
        <f>SUM(J34:J41)</f>
        <v>0</v>
      </c>
      <c r="K43" s="169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216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Stavební úpravy a přístavba šaten u fotbalového hřiště, Lukavice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135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4" t="s">
        <v>2833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4" t="s">
        <v>2849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1969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D.1.4.1 NN - Zdravotně technické instalace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st. 339 a1180/1, Lukavice u Rychnova nad Kněžnou</v>
      </c>
      <c r="G60" s="42"/>
      <c r="H60" s="42"/>
      <c r="I60" s="34" t="s">
        <v>23</v>
      </c>
      <c r="J60" s="74" t="str">
        <f>IF(J16="","",J16)</f>
        <v>24. 3. 2022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Obec Lukavice, č.p. 190, 516 03 Lukavice</v>
      </c>
      <c r="G62" s="42"/>
      <c r="H62" s="42"/>
      <c r="I62" s="34" t="s">
        <v>32</v>
      </c>
      <c r="J62" s="38" t="str">
        <f>E25</f>
        <v>Tomáš Ryngl, DiS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35</v>
      </c>
      <c r="J63" s="38" t="str">
        <f>E28</f>
        <v>Tomáš Ryngl, DiS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5" t="s">
        <v>217</v>
      </c>
      <c r="D65" s="176"/>
      <c r="E65" s="176"/>
      <c r="F65" s="176"/>
      <c r="G65" s="176"/>
      <c r="H65" s="176"/>
      <c r="I65" s="176"/>
      <c r="J65" s="177" t="s">
        <v>218</v>
      </c>
      <c r="K65" s="176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8" t="s">
        <v>73</v>
      </c>
      <c r="D67" s="42"/>
      <c r="E67" s="42"/>
      <c r="F67" s="42"/>
      <c r="G67" s="42"/>
      <c r="H67" s="42"/>
      <c r="I67" s="42"/>
      <c r="J67" s="104">
        <f>J97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219</v>
      </c>
    </row>
    <row r="68" s="9" customFormat="1" ht="24.96" customHeight="1">
      <c r="A68" s="9"/>
      <c r="B68" s="179"/>
      <c r="C68" s="180"/>
      <c r="D68" s="181" t="s">
        <v>229</v>
      </c>
      <c r="E68" s="182"/>
      <c r="F68" s="182"/>
      <c r="G68" s="182"/>
      <c r="H68" s="182"/>
      <c r="I68" s="182"/>
      <c r="J68" s="183">
        <f>J98</f>
        <v>0</v>
      </c>
      <c r="K68" s="180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27"/>
      <c r="D69" s="186" t="s">
        <v>231</v>
      </c>
      <c r="E69" s="187"/>
      <c r="F69" s="187"/>
      <c r="G69" s="187"/>
      <c r="H69" s="187"/>
      <c r="I69" s="187"/>
      <c r="J69" s="188">
        <f>J99</f>
        <v>0</v>
      </c>
      <c r="K69" s="127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27"/>
      <c r="D70" s="186" t="s">
        <v>1973</v>
      </c>
      <c r="E70" s="187"/>
      <c r="F70" s="187"/>
      <c r="G70" s="187"/>
      <c r="H70" s="187"/>
      <c r="I70" s="187"/>
      <c r="J70" s="188">
        <f>J108</f>
        <v>0</v>
      </c>
      <c r="K70" s="127"/>
      <c r="L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27"/>
      <c r="D71" s="186" t="s">
        <v>1974</v>
      </c>
      <c r="E71" s="187"/>
      <c r="F71" s="187"/>
      <c r="G71" s="187"/>
      <c r="H71" s="187"/>
      <c r="I71" s="187"/>
      <c r="J71" s="188">
        <f>J114</f>
        <v>0</v>
      </c>
      <c r="K71" s="127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27"/>
      <c r="D72" s="186" t="s">
        <v>232</v>
      </c>
      <c r="E72" s="187"/>
      <c r="F72" s="187"/>
      <c r="G72" s="187"/>
      <c r="H72" s="187"/>
      <c r="I72" s="187"/>
      <c r="J72" s="188">
        <f>J122</f>
        <v>0</v>
      </c>
      <c r="K72" s="127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9"/>
      <c r="C73" s="180"/>
      <c r="D73" s="181" t="s">
        <v>1978</v>
      </c>
      <c r="E73" s="182"/>
      <c r="F73" s="182"/>
      <c r="G73" s="182"/>
      <c r="H73" s="182"/>
      <c r="I73" s="182"/>
      <c r="J73" s="183">
        <f>J129</f>
        <v>0</v>
      </c>
      <c r="K73" s="180"/>
      <c r="L73" s="18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247</v>
      </c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4" t="str">
        <f>E7</f>
        <v>Stavební úpravy a přístavba šaten u fotbalového hřiště, Lukavice</v>
      </c>
      <c r="F83" s="34"/>
      <c r="G83" s="34"/>
      <c r="H83" s="34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135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1" customFormat="1" ht="16.5" customHeight="1">
      <c r="B85" s="23"/>
      <c r="C85" s="24"/>
      <c r="D85" s="24"/>
      <c r="E85" s="174" t="s">
        <v>2833</v>
      </c>
      <c r="F85" s="24"/>
      <c r="G85" s="24"/>
      <c r="H85" s="24"/>
      <c r="I85" s="24"/>
      <c r="J85" s="24"/>
      <c r="K85" s="24"/>
      <c r="L85" s="22"/>
    </row>
    <row r="86" s="1" customFormat="1" ht="12" customHeight="1">
      <c r="B86" s="23"/>
      <c r="C86" s="34" t="s">
        <v>142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294" t="s">
        <v>2849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1969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E13</f>
        <v>D.1.4.1 NN - Zdravotně technické instalace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F16</f>
        <v>st. 339 a1180/1, Lukavice u Rychnova nad Kněžnou</v>
      </c>
      <c r="G91" s="42"/>
      <c r="H91" s="42"/>
      <c r="I91" s="34" t="s">
        <v>23</v>
      </c>
      <c r="J91" s="74" t="str">
        <f>IF(J16="","",J16)</f>
        <v>24. 3. 2022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25</v>
      </c>
      <c r="D93" s="42"/>
      <c r="E93" s="42"/>
      <c r="F93" s="29" t="str">
        <f>E19</f>
        <v>Obec Lukavice, č.p. 190, 516 03 Lukavice</v>
      </c>
      <c r="G93" s="42"/>
      <c r="H93" s="42"/>
      <c r="I93" s="34" t="s">
        <v>32</v>
      </c>
      <c r="J93" s="38" t="str">
        <f>E25</f>
        <v>Tomáš Ryngl, DiS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30</v>
      </c>
      <c r="D94" s="42"/>
      <c r="E94" s="42"/>
      <c r="F94" s="29" t="str">
        <f>IF(E22="","",E22)</f>
        <v>Vyplň údaj</v>
      </c>
      <c r="G94" s="42"/>
      <c r="H94" s="42"/>
      <c r="I94" s="34" t="s">
        <v>35</v>
      </c>
      <c r="J94" s="38" t="str">
        <f>E28</f>
        <v>Tomáš Ryngl, DiS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90"/>
      <c r="B96" s="191"/>
      <c r="C96" s="192" t="s">
        <v>248</v>
      </c>
      <c r="D96" s="193" t="s">
        <v>60</v>
      </c>
      <c r="E96" s="193" t="s">
        <v>56</v>
      </c>
      <c r="F96" s="193" t="s">
        <v>57</v>
      </c>
      <c r="G96" s="193" t="s">
        <v>249</v>
      </c>
      <c r="H96" s="193" t="s">
        <v>250</v>
      </c>
      <c r="I96" s="193" t="s">
        <v>251</v>
      </c>
      <c r="J96" s="193" t="s">
        <v>218</v>
      </c>
      <c r="K96" s="194" t="s">
        <v>252</v>
      </c>
      <c r="L96" s="195"/>
      <c r="M96" s="94" t="s">
        <v>19</v>
      </c>
      <c r="N96" s="95" t="s">
        <v>45</v>
      </c>
      <c r="O96" s="95" t="s">
        <v>253</v>
      </c>
      <c r="P96" s="95" t="s">
        <v>254</v>
      </c>
      <c r="Q96" s="95" t="s">
        <v>255</v>
      </c>
      <c r="R96" s="95" t="s">
        <v>256</v>
      </c>
      <c r="S96" s="95" t="s">
        <v>257</v>
      </c>
      <c r="T96" s="96" t="s">
        <v>258</v>
      </c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</row>
    <row r="97" s="2" customFormat="1" ht="22.8" customHeight="1">
      <c r="A97" s="40"/>
      <c r="B97" s="41"/>
      <c r="C97" s="101" t="s">
        <v>259</v>
      </c>
      <c r="D97" s="42"/>
      <c r="E97" s="42"/>
      <c r="F97" s="42"/>
      <c r="G97" s="42"/>
      <c r="H97" s="42"/>
      <c r="I97" s="42"/>
      <c r="J97" s="196">
        <f>BK97</f>
        <v>0</v>
      </c>
      <c r="K97" s="42"/>
      <c r="L97" s="46"/>
      <c r="M97" s="97"/>
      <c r="N97" s="197"/>
      <c r="O97" s="98"/>
      <c r="P97" s="198">
        <f>P98+P129</f>
        <v>0</v>
      </c>
      <c r="Q97" s="98"/>
      <c r="R97" s="198">
        <f>R98+R129</f>
        <v>0.031300000000000001</v>
      </c>
      <c r="S97" s="98"/>
      <c r="T97" s="199">
        <f>T98+T129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74</v>
      </c>
      <c r="AU97" s="19" t="s">
        <v>219</v>
      </c>
      <c r="BK97" s="200">
        <f>BK98+BK129</f>
        <v>0</v>
      </c>
    </row>
    <row r="98" s="12" customFormat="1" ht="25.92" customHeight="1">
      <c r="A98" s="12"/>
      <c r="B98" s="201"/>
      <c r="C98" s="202"/>
      <c r="D98" s="203" t="s">
        <v>74</v>
      </c>
      <c r="E98" s="204" t="s">
        <v>1020</v>
      </c>
      <c r="F98" s="204" t="s">
        <v>1021</v>
      </c>
      <c r="G98" s="202"/>
      <c r="H98" s="202"/>
      <c r="I98" s="205"/>
      <c r="J98" s="206">
        <f>BK98</f>
        <v>0</v>
      </c>
      <c r="K98" s="202"/>
      <c r="L98" s="207"/>
      <c r="M98" s="208"/>
      <c r="N98" s="209"/>
      <c r="O98" s="209"/>
      <c r="P98" s="210">
        <f>P99+P108+P114+P122</f>
        <v>0</v>
      </c>
      <c r="Q98" s="209"/>
      <c r="R98" s="210">
        <f>R99+R108+R114+R122</f>
        <v>0.031300000000000001</v>
      </c>
      <c r="S98" s="209"/>
      <c r="T98" s="211">
        <f>T99+T108+T114+T122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2" t="s">
        <v>84</v>
      </c>
      <c r="AT98" s="213" t="s">
        <v>74</v>
      </c>
      <c r="AU98" s="213" t="s">
        <v>75</v>
      </c>
      <c r="AY98" s="212" t="s">
        <v>262</v>
      </c>
      <c r="BK98" s="214">
        <f>BK99+BK108+BK114+BK122</f>
        <v>0</v>
      </c>
    </row>
    <row r="99" s="12" customFormat="1" ht="22.8" customHeight="1">
      <c r="A99" s="12"/>
      <c r="B99" s="201"/>
      <c r="C99" s="202"/>
      <c r="D99" s="203" t="s">
        <v>74</v>
      </c>
      <c r="E99" s="215" t="s">
        <v>1082</v>
      </c>
      <c r="F99" s="215" t="s">
        <v>1083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SUM(P100:P107)</f>
        <v>0</v>
      </c>
      <c r="Q99" s="209"/>
      <c r="R99" s="210">
        <f>SUM(R100:R107)</f>
        <v>0.00089999999999999998</v>
      </c>
      <c r="S99" s="209"/>
      <c r="T99" s="211">
        <f>SUM(T100:T107)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2" t="s">
        <v>84</v>
      </c>
      <c r="AT99" s="213" t="s">
        <v>74</v>
      </c>
      <c r="AU99" s="213" t="s">
        <v>82</v>
      </c>
      <c r="AY99" s="212" t="s">
        <v>262</v>
      </c>
      <c r="BK99" s="214">
        <f>SUM(BK100:BK107)</f>
        <v>0</v>
      </c>
    </row>
    <row r="100" s="2" customFormat="1" ht="16.5" customHeight="1">
      <c r="A100" s="40"/>
      <c r="B100" s="41"/>
      <c r="C100" s="217" t="s">
        <v>82</v>
      </c>
      <c r="D100" s="217" t="s">
        <v>264</v>
      </c>
      <c r="E100" s="218" t="s">
        <v>1979</v>
      </c>
      <c r="F100" s="219" t="s">
        <v>1980</v>
      </c>
      <c r="G100" s="220" t="s">
        <v>130</v>
      </c>
      <c r="H100" s="221">
        <v>12</v>
      </c>
      <c r="I100" s="222"/>
      <c r="J100" s="223">
        <f>ROUND(I100*H100,2)</f>
        <v>0</v>
      </c>
      <c r="K100" s="219" t="s">
        <v>1981</v>
      </c>
      <c r="L100" s="46"/>
      <c r="M100" s="224" t="s">
        <v>19</v>
      </c>
      <c r="N100" s="225" t="s">
        <v>46</v>
      </c>
      <c r="O100" s="86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8" t="s">
        <v>367</v>
      </c>
      <c r="AT100" s="228" t="s">
        <v>264</v>
      </c>
      <c r="AU100" s="228" t="s">
        <v>84</v>
      </c>
      <c r="AY100" s="19" t="s">
        <v>262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19" t="s">
        <v>82</v>
      </c>
      <c r="BK100" s="229">
        <f>ROUND(I100*H100,2)</f>
        <v>0</v>
      </c>
      <c r="BL100" s="19" t="s">
        <v>367</v>
      </c>
      <c r="BM100" s="228" t="s">
        <v>2851</v>
      </c>
    </row>
    <row r="101" s="14" customFormat="1">
      <c r="A101" s="14"/>
      <c r="B101" s="246"/>
      <c r="C101" s="247"/>
      <c r="D101" s="237" t="s">
        <v>272</v>
      </c>
      <c r="E101" s="248" t="s">
        <v>19</v>
      </c>
      <c r="F101" s="249" t="s">
        <v>2852</v>
      </c>
      <c r="G101" s="247"/>
      <c r="H101" s="250">
        <v>12</v>
      </c>
      <c r="I101" s="251"/>
      <c r="J101" s="247"/>
      <c r="K101" s="247"/>
      <c r="L101" s="252"/>
      <c r="M101" s="253"/>
      <c r="N101" s="254"/>
      <c r="O101" s="254"/>
      <c r="P101" s="254"/>
      <c r="Q101" s="254"/>
      <c r="R101" s="254"/>
      <c r="S101" s="254"/>
      <c r="T101" s="25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6" t="s">
        <v>272</v>
      </c>
      <c r="AU101" s="256" t="s">
        <v>84</v>
      </c>
      <c r="AV101" s="14" t="s">
        <v>84</v>
      </c>
      <c r="AW101" s="14" t="s">
        <v>34</v>
      </c>
      <c r="AX101" s="14" t="s">
        <v>82</v>
      </c>
      <c r="AY101" s="256" t="s">
        <v>262</v>
      </c>
    </row>
    <row r="102" s="2" customFormat="1" ht="16.5" customHeight="1">
      <c r="A102" s="40"/>
      <c r="B102" s="41"/>
      <c r="C102" s="268" t="s">
        <v>84</v>
      </c>
      <c r="D102" s="268" t="s">
        <v>315</v>
      </c>
      <c r="E102" s="269" t="s">
        <v>1990</v>
      </c>
      <c r="F102" s="270" t="s">
        <v>1991</v>
      </c>
      <c r="G102" s="271" t="s">
        <v>130</v>
      </c>
      <c r="H102" s="272">
        <v>6</v>
      </c>
      <c r="I102" s="273"/>
      <c r="J102" s="274">
        <f>ROUND(I102*H102,2)</f>
        <v>0</v>
      </c>
      <c r="K102" s="270" t="s">
        <v>1981</v>
      </c>
      <c r="L102" s="275"/>
      <c r="M102" s="276" t="s">
        <v>19</v>
      </c>
      <c r="N102" s="277" t="s">
        <v>46</v>
      </c>
      <c r="O102" s="86"/>
      <c r="P102" s="226">
        <f>O102*H102</f>
        <v>0</v>
      </c>
      <c r="Q102" s="226">
        <v>0.00011</v>
      </c>
      <c r="R102" s="226">
        <f>Q102*H102</f>
        <v>0.00066</v>
      </c>
      <c r="S102" s="226">
        <v>0</v>
      </c>
      <c r="T102" s="22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8" t="s">
        <v>477</v>
      </c>
      <c r="AT102" s="228" t="s">
        <v>315</v>
      </c>
      <c r="AU102" s="228" t="s">
        <v>84</v>
      </c>
      <c r="AY102" s="19" t="s">
        <v>262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19" t="s">
        <v>82</v>
      </c>
      <c r="BK102" s="229">
        <f>ROUND(I102*H102,2)</f>
        <v>0</v>
      </c>
      <c r="BL102" s="19" t="s">
        <v>367</v>
      </c>
      <c r="BM102" s="228" t="s">
        <v>2853</v>
      </c>
    </row>
    <row r="103" s="14" customFormat="1">
      <c r="A103" s="14"/>
      <c r="B103" s="246"/>
      <c r="C103" s="247"/>
      <c r="D103" s="237" t="s">
        <v>272</v>
      </c>
      <c r="E103" s="248" t="s">
        <v>19</v>
      </c>
      <c r="F103" s="249" t="s">
        <v>301</v>
      </c>
      <c r="G103" s="247"/>
      <c r="H103" s="250">
        <v>6</v>
      </c>
      <c r="I103" s="251"/>
      <c r="J103" s="247"/>
      <c r="K103" s="247"/>
      <c r="L103" s="252"/>
      <c r="M103" s="253"/>
      <c r="N103" s="254"/>
      <c r="O103" s="254"/>
      <c r="P103" s="254"/>
      <c r="Q103" s="254"/>
      <c r="R103" s="254"/>
      <c r="S103" s="254"/>
      <c r="T103" s="25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6" t="s">
        <v>272</v>
      </c>
      <c r="AU103" s="256" t="s">
        <v>84</v>
      </c>
      <c r="AV103" s="14" t="s">
        <v>84</v>
      </c>
      <c r="AW103" s="14" t="s">
        <v>34</v>
      </c>
      <c r="AX103" s="14" t="s">
        <v>82</v>
      </c>
      <c r="AY103" s="256" t="s">
        <v>262</v>
      </c>
    </row>
    <row r="104" s="2" customFormat="1" ht="16.5" customHeight="1">
      <c r="A104" s="40"/>
      <c r="B104" s="41"/>
      <c r="C104" s="268" t="s">
        <v>95</v>
      </c>
      <c r="D104" s="268" t="s">
        <v>315</v>
      </c>
      <c r="E104" s="269" t="s">
        <v>1993</v>
      </c>
      <c r="F104" s="270" t="s">
        <v>1994</v>
      </c>
      <c r="G104" s="271" t="s">
        <v>130</v>
      </c>
      <c r="H104" s="272">
        <v>6</v>
      </c>
      <c r="I104" s="273"/>
      <c r="J104" s="274">
        <f>ROUND(I104*H104,2)</f>
        <v>0</v>
      </c>
      <c r="K104" s="270" t="s">
        <v>1981</v>
      </c>
      <c r="L104" s="275"/>
      <c r="M104" s="276" t="s">
        <v>19</v>
      </c>
      <c r="N104" s="277" t="s">
        <v>46</v>
      </c>
      <c r="O104" s="86"/>
      <c r="P104" s="226">
        <f>O104*H104</f>
        <v>0</v>
      </c>
      <c r="Q104" s="226">
        <v>4.0000000000000003E-05</v>
      </c>
      <c r="R104" s="226">
        <f>Q104*H104</f>
        <v>0.00024000000000000003</v>
      </c>
      <c r="S104" s="226">
        <v>0</v>
      </c>
      <c r="T104" s="22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8" t="s">
        <v>477</v>
      </c>
      <c r="AT104" s="228" t="s">
        <v>315</v>
      </c>
      <c r="AU104" s="228" t="s">
        <v>84</v>
      </c>
      <c r="AY104" s="19" t="s">
        <v>262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19" t="s">
        <v>82</v>
      </c>
      <c r="BK104" s="229">
        <f>ROUND(I104*H104,2)</f>
        <v>0</v>
      </c>
      <c r="BL104" s="19" t="s">
        <v>367</v>
      </c>
      <c r="BM104" s="228" t="s">
        <v>2854</v>
      </c>
    </row>
    <row r="105" s="14" customFormat="1">
      <c r="A105" s="14"/>
      <c r="B105" s="246"/>
      <c r="C105" s="247"/>
      <c r="D105" s="237" t="s">
        <v>272</v>
      </c>
      <c r="E105" s="248" t="s">
        <v>19</v>
      </c>
      <c r="F105" s="249" t="s">
        <v>301</v>
      </c>
      <c r="G105" s="247"/>
      <c r="H105" s="250">
        <v>6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6" t="s">
        <v>272</v>
      </c>
      <c r="AU105" s="256" t="s">
        <v>84</v>
      </c>
      <c r="AV105" s="14" t="s">
        <v>84</v>
      </c>
      <c r="AW105" s="14" t="s">
        <v>34</v>
      </c>
      <c r="AX105" s="14" t="s">
        <v>82</v>
      </c>
      <c r="AY105" s="256" t="s">
        <v>262</v>
      </c>
    </row>
    <row r="106" s="2" customFormat="1" ht="16.5" customHeight="1">
      <c r="A106" s="40"/>
      <c r="B106" s="41"/>
      <c r="C106" s="217" t="s">
        <v>428</v>
      </c>
      <c r="D106" s="217" t="s">
        <v>264</v>
      </c>
      <c r="E106" s="218" t="s">
        <v>2009</v>
      </c>
      <c r="F106" s="219" t="s">
        <v>2010</v>
      </c>
      <c r="G106" s="220" t="s">
        <v>318</v>
      </c>
      <c r="H106" s="221">
        <v>0.001</v>
      </c>
      <c r="I106" s="222"/>
      <c r="J106" s="223">
        <f>ROUND(I106*H106,2)</f>
        <v>0</v>
      </c>
      <c r="K106" s="219" t="s">
        <v>1981</v>
      </c>
      <c r="L106" s="46"/>
      <c r="M106" s="224" t="s">
        <v>19</v>
      </c>
      <c r="N106" s="225" t="s">
        <v>46</v>
      </c>
      <c r="O106" s="86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8" t="s">
        <v>367</v>
      </c>
      <c r="AT106" s="228" t="s">
        <v>264</v>
      </c>
      <c r="AU106" s="228" t="s">
        <v>84</v>
      </c>
      <c r="AY106" s="19" t="s">
        <v>262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19" t="s">
        <v>82</v>
      </c>
      <c r="BK106" s="229">
        <f>ROUND(I106*H106,2)</f>
        <v>0</v>
      </c>
      <c r="BL106" s="19" t="s">
        <v>367</v>
      </c>
      <c r="BM106" s="228" t="s">
        <v>2855</v>
      </c>
    </row>
    <row r="107" s="2" customFormat="1" ht="16.5" customHeight="1">
      <c r="A107" s="40"/>
      <c r="B107" s="41"/>
      <c r="C107" s="217" t="s">
        <v>434</v>
      </c>
      <c r="D107" s="217" t="s">
        <v>264</v>
      </c>
      <c r="E107" s="218" t="s">
        <v>2012</v>
      </c>
      <c r="F107" s="219" t="s">
        <v>2013</v>
      </c>
      <c r="G107" s="220" t="s">
        <v>318</v>
      </c>
      <c r="H107" s="221">
        <v>0.001</v>
      </c>
      <c r="I107" s="222"/>
      <c r="J107" s="223">
        <f>ROUND(I107*H107,2)</f>
        <v>0</v>
      </c>
      <c r="K107" s="219" t="s">
        <v>1981</v>
      </c>
      <c r="L107" s="46"/>
      <c r="M107" s="224" t="s">
        <v>19</v>
      </c>
      <c r="N107" s="225" t="s">
        <v>46</v>
      </c>
      <c r="O107" s="86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8" t="s">
        <v>367</v>
      </c>
      <c r="AT107" s="228" t="s">
        <v>264</v>
      </c>
      <c r="AU107" s="228" t="s">
        <v>84</v>
      </c>
      <c r="AY107" s="19" t="s">
        <v>262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19" t="s">
        <v>82</v>
      </c>
      <c r="BK107" s="229">
        <f>ROUND(I107*H107,2)</f>
        <v>0</v>
      </c>
      <c r="BL107" s="19" t="s">
        <v>367</v>
      </c>
      <c r="BM107" s="228" t="s">
        <v>2856</v>
      </c>
    </row>
    <row r="108" s="12" customFormat="1" ht="22.8" customHeight="1">
      <c r="A108" s="12"/>
      <c r="B108" s="201"/>
      <c r="C108" s="202"/>
      <c r="D108" s="203" t="s">
        <v>74</v>
      </c>
      <c r="E108" s="215" t="s">
        <v>2015</v>
      </c>
      <c r="F108" s="215" t="s">
        <v>2016</v>
      </c>
      <c r="G108" s="202"/>
      <c r="H108" s="202"/>
      <c r="I108" s="205"/>
      <c r="J108" s="216">
        <f>BK108</f>
        <v>0</v>
      </c>
      <c r="K108" s="202"/>
      <c r="L108" s="207"/>
      <c r="M108" s="208"/>
      <c r="N108" s="209"/>
      <c r="O108" s="209"/>
      <c r="P108" s="210">
        <f>SUM(P109:P113)</f>
        <v>0</v>
      </c>
      <c r="Q108" s="209"/>
      <c r="R108" s="210">
        <f>SUM(R109:R113)</f>
        <v>0.0014599999999999999</v>
      </c>
      <c r="S108" s="209"/>
      <c r="T108" s="211">
        <f>SUM(T109:T113)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2" t="s">
        <v>84</v>
      </c>
      <c r="AT108" s="213" t="s">
        <v>74</v>
      </c>
      <c r="AU108" s="213" t="s">
        <v>82</v>
      </c>
      <c r="AY108" s="212" t="s">
        <v>262</v>
      </c>
      <c r="BK108" s="214">
        <f>SUM(BK109:BK113)</f>
        <v>0</v>
      </c>
    </row>
    <row r="109" s="2" customFormat="1" ht="16.5" customHeight="1">
      <c r="A109" s="40"/>
      <c r="B109" s="41"/>
      <c r="C109" s="217" t="s">
        <v>268</v>
      </c>
      <c r="D109" s="217" t="s">
        <v>264</v>
      </c>
      <c r="E109" s="218" t="s">
        <v>2027</v>
      </c>
      <c r="F109" s="219" t="s">
        <v>2028</v>
      </c>
      <c r="G109" s="220" t="s">
        <v>130</v>
      </c>
      <c r="H109" s="221">
        <v>4</v>
      </c>
      <c r="I109" s="222"/>
      <c r="J109" s="223">
        <f>ROUND(I109*H109,2)</f>
        <v>0</v>
      </c>
      <c r="K109" s="219" t="s">
        <v>1981</v>
      </c>
      <c r="L109" s="46"/>
      <c r="M109" s="224" t="s">
        <v>19</v>
      </c>
      <c r="N109" s="225" t="s">
        <v>46</v>
      </c>
      <c r="O109" s="86"/>
      <c r="P109" s="226">
        <f>O109*H109</f>
        <v>0</v>
      </c>
      <c r="Q109" s="226">
        <v>0.00035</v>
      </c>
      <c r="R109" s="226">
        <f>Q109*H109</f>
        <v>0.0014</v>
      </c>
      <c r="S109" s="226">
        <v>0</v>
      </c>
      <c r="T109" s="22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8" t="s">
        <v>367</v>
      </c>
      <c r="AT109" s="228" t="s">
        <v>264</v>
      </c>
      <c r="AU109" s="228" t="s">
        <v>84</v>
      </c>
      <c r="AY109" s="19" t="s">
        <v>262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19" t="s">
        <v>82</v>
      </c>
      <c r="BK109" s="229">
        <f>ROUND(I109*H109,2)</f>
        <v>0</v>
      </c>
      <c r="BL109" s="19" t="s">
        <v>367</v>
      </c>
      <c r="BM109" s="228" t="s">
        <v>2857</v>
      </c>
    </row>
    <row r="110" s="2" customFormat="1" ht="16.5" customHeight="1">
      <c r="A110" s="40"/>
      <c r="B110" s="41"/>
      <c r="C110" s="217" t="s">
        <v>295</v>
      </c>
      <c r="D110" s="217" t="s">
        <v>264</v>
      </c>
      <c r="E110" s="218" t="s">
        <v>2858</v>
      </c>
      <c r="F110" s="219" t="s">
        <v>2859</v>
      </c>
      <c r="G110" s="220" t="s">
        <v>370</v>
      </c>
      <c r="H110" s="221">
        <v>1</v>
      </c>
      <c r="I110" s="222"/>
      <c r="J110" s="223">
        <f>ROUND(I110*H110,2)</f>
        <v>0</v>
      </c>
      <c r="K110" s="219" t="s">
        <v>1981</v>
      </c>
      <c r="L110" s="46"/>
      <c r="M110" s="224" t="s">
        <v>19</v>
      </c>
      <c r="N110" s="225" t="s">
        <v>46</v>
      </c>
      <c r="O110" s="86"/>
      <c r="P110" s="226">
        <f>O110*H110</f>
        <v>0</v>
      </c>
      <c r="Q110" s="226">
        <v>6.0000000000000002E-05</v>
      </c>
      <c r="R110" s="226">
        <f>Q110*H110</f>
        <v>6.0000000000000002E-05</v>
      </c>
      <c r="S110" s="226">
        <v>0</v>
      </c>
      <c r="T110" s="22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8" t="s">
        <v>367</v>
      </c>
      <c r="AT110" s="228" t="s">
        <v>264</v>
      </c>
      <c r="AU110" s="228" t="s">
        <v>84</v>
      </c>
      <c r="AY110" s="19" t="s">
        <v>262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19" t="s">
        <v>82</v>
      </c>
      <c r="BK110" s="229">
        <f>ROUND(I110*H110,2)</f>
        <v>0</v>
      </c>
      <c r="BL110" s="19" t="s">
        <v>367</v>
      </c>
      <c r="BM110" s="228" t="s">
        <v>2860</v>
      </c>
    </row>
    <row r="111" s="2" customFormat="1" ht="16.5" customHeight="1">
      <c r="A111" s="40"/>
      <c r="B111" s="41"/>
      <c r="C111" s="217" t="s">
        <v>301</v>
      </c>
      <c r="D111" s="217" t="s">
        <v>264</v>
      </c>
      <c r="E111" s="218" t="s">
        <v>2067</v>
      </c>
      <c r="F111" s="219" t="s">
        <v>2068</v>
      </c>
      <c r="G111" s="220" t="s">
        <v>130</v>
      </c>
      <c r="H111" s="221">
        <v>4</v>
      </c>
      <c r="I111" s="222"/>
      <c r="J111" s="223">
        <f>ROUND(I111*H111,2)</f>
        <v>0</v>
      </c>
      <c r="K111" s="219" t="s">
        <v>1981</v>
      </c>
      <c r="L111" s="46"/>
      <c r="M111" s="224" t="s">
        <v>19</v>
      </c>
      <c r="N111" s="225" t="s">
        <v>46</v>
      </c>
      <c r="O111" s="86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8" t="s">
        <v>367</v>
      </c>
      <c r="AT111" s="228" t="s">
        <v>264</v>
      </c>
      <c r="AU111" s="228" t="s">
        <v>84</v>
      </c>
      <c r="AY111" s="19" t="s">
        <v>262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19" t="s">
        <v>82</v>
      </c>
      <c r="BK111" s="229">
        <f>ROUND(I111*H111,2)</f>
        <v>0</v>
      </c>
      <c r="BL111" s="19" t="s">
        <v>367</v>
      </c>
      <c r="BM111" s="228" t="s">
        <v>2861</v>
      </c>
    </row>
    <row r="112" s="2" customFormat="1" ht="16.5" customHeight="1">
      <c r="A112" s="40"/>
      <c r="B112" s="41"/>
      <c r="C112" s="217" t="s">
        <v>472</v>
      </c>
      <c r="D112" s="217" t="s">
        <v>264</v>
      </c>
      <c r="E112" s="218" t="s">
        <v>2074</v>
      </c>
      <c r="F112" s="219" t="s">
        <v>2075</v>
      </c>
      <c r="G112" s="220" t="s">
        <v>318</v>
      </c>
      <c r="H112" s="221">
        <v>0.001</v>
      </c>
      <c r="I112" s="222"/>
      <c r="J112" s="223">
        <f>ROUND(I112*H112,2)</f>
        <v>0</v>
      </c>
      <c r="K112" s="219" t="s">
        <v>1981</v>
      </c>
      <c r="L112" s="46"/>
      <c r="M112" s="224" t="s">
        <v>19</v>
      </c>
      <c r="N112" s="225" t="s">
        <v>46</v>
      </c>
      <c r="O112" s="86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8" t="s">
        <v>367</v>
      </c>
      <c r="AT112" s="228" t="s">
        <v>264</v>
      </c>
      <c r="AU112" s="228" t="s">
        <v>84</v>
      </c>
      <c r="AY112" s="19" t="s">
        <v>262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19" t="s">
        <v>82</v>
      </c>
      <c r="BK112" s="229">
        <f>ROUND(I112*H112,2)</f>
        <v>0</v>
      </c>
      <c r="BL112" s="19" t="s">
        <v>367</v>
      </c>
      <c r="BM112" s="228" t="s">
        <v>2862</v>
      </c>
    </row>
    <row r="113" s="2" customFormat="1" ht="16.5" customHeight="1">
      <c r="A113" s="40"/>
      <c r="B113" s="41"/>
      <c r="C113" s="217" t="s">
        <v>477</v>
      </c>
      <c r="D113" s="217" t="s">
        <v>264</v>
      </c>
      <c r="E113" s="218" t="s">
        <v>2077</v>
      </c>
      <c r="F113" s="219" t="s">
        <v>2078</v>
      </c>
      <c r="G113" s="220" t="s">
        <v>318</v>
      </c>
      <c r="H113" s="221">
        <v>0.001</v>
      </c>
      <c r="I113" s="222"/>
      <c r="J113" s="223">
        <f>ROUND(I113*H113,2)</f>
        <v>0</v>
      </c>
      <c r="K113" s="219" t="s">
        <v>1981</v>
      </c>
      <c r="L113" s="46"/>
      <c r="M113" s="224" t="s">
        <v>19</v>
      </c>
      <c r="N113" s="225" t="s">
        <v>46</v>
      </c>
      <c r="O113" s="86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8" t="s">
        <v>367</v>
      </c>
      <c r="AT113" s="228" t="s">
        <v>264</v>
      </c>
      <c r="AU113" s="228" t="s">
        <v>84</v>
      </c>
      <c r="AY113" s="19" t="s">
        <v>262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19" t="s">
        <v>82</v>
      </c>
      <c r="BK113" s="229">
        <f>ROUND(I113*H113,2)</f>
        <v>0</v>
      </c>
      <c r="BL113" s="19" t="s">
        <v>367</v>
      </c>
      <c r="BM113" s="228" t="s">
        <v>2863</v>
      </c>
    </row>
    <row r="114" s="12" customFormat="1" ht="22.8" customHeight="1">
      <c r="A114" s="12"/>
      <c r="B114" s="201"/>
      <c r="C114" s="202"/>
      <c r="D114" s="203" t="s">
        <v>74</v>
      </c>
      <c r="E114" s="215" t="s">
        <v>2080</v>
      </c>
      <c r="F114" s="215" t="s">
        <v>2081</v>
      </c>
      <c r="G114" s="202"/>
      <c r="H114" s="202"/>
      <c r="I114" s="205"/>
      <c r="J114" s="216">
        <f>BK114</f>
        <v>0</v>
      </c>
      <c r="K114" s="202"/>
      <c r="L114" s="207"/>
      <c r="M114" s="208"/>
      <c r="N114" s="209"/>
      <c r="O114" s="209"/>
      <c r="P114" s="210">
        <f>SUM(P115:P121)</f>
        <v>0</v>
      </c>
      <c r="Q114" s="209"/>
      <c r="R114" s="210">
        <f>SUM(R115:R121)</f>
        <v>0.013340000000000001</v>
      </c>
      <c r="S114" s="209"/>
      <c r="T114" s="211">
        <f>SUM(T115:T121)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2" t="s">
        <v>84</v>
      </c>
      <c r="AT114" s="213" t="s">
        <v>74</v>
      </c>
      <c r="AU114" s="213" t="s">
        <v>82</v>
      </c>
      <c r="AY114" s="212" t="s">
        <v>262</v>
      </c>
      <c r="BK114" s="214">
        <f>SUM(BK115:BK121)</f>
        <v>0</v>
      </c>
    </row>
    <row r="115" s="2" customFormat="1" ht="16.5" customHeight="1">
      <c r="A115" s="40"/>
      <c r="B115" s="41"/>
      <c r="C115" s="217" t="s">
        <v>322</v>
      </c>
      <c r="D115" s="217" t="s">
        <v>264</v>
      </c>
      <c r="E115" s="218" t="s">
        <v>2082</v>
      </c>
      <c r="F115" s="219" t="s">
        <v>2083</v>
      </c>
      <c r="G115" s="220" t="s">
        <v>130</v>
      </c>
      <c r="H115" s="221">
        <v>12</v>
      </c>
      <c r="I115" s="222"/>
      <c r="J115" s="223">
        <f>ROUND(I115*H115,2)</f>
        <v>0</v>
      </c>
      <c r="K115" s="219" t="s">
        <v>1981</v>
      </c>
      <c r="L115" s="46"/>
      <c r="M115" s="224" t="s">
        <v>19</v>
      </c>
      <c r="N115" s="225" t="s">
        <v>46</v>
      </c>
      <c r="O115" s="86"/>
      <c r="P115" s="226">
        <f>O115*H115</f>
        <v>0</v>
      </c>
      <c r="Q115" s="226">
        <v>0.00066</v>
      </c>
      <c r="R115" s="226">
        <f>Q115*H115</f>
        <v>0.00792</v>
      </c>
      <c r="S115" s="226">
        <v>0</v>
      </c>
      <c r="T115" s="22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8" t="s">
        <v>367</v>
      </c>
      <c r="AT115" s="228" t="s">
        <v>264</v>
      </c>
      <c r="AU115" s="228" t="s">
        <v>84</v>
      </c>
      <c r="AY115" s="19" t="s">
        <v>262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82</v>
      </c>
      <c r="BK115" s="229">
        <f>ROUND(I115*H115,2)</f>
        <v>0</v>
      </c>
      <c r="BL115" s="19" t="s">
        <v>367</v>
      </c>
      <c r="BM115" s="228" t="s">
        <v>2864</v>
      </c>
    </row>
    <row r="116" s="14" customFormat="1">
      <c r="A116" s="14"/>
      <c r="B116" s="246"/>
      <c r="C116" s="247"/>
      <c r="D116" s="237" t="s">
        <v>272</v>
      </c>
      <c r="E116" s="248" t="s">
        <v>19</v>
      </c>
      <c r="F116" s="249" t="s">
        <v>2852</v>
      </c>
      <c r="G116" s="247"/>
      <c r="H116" s="250">
        <v>12</v>
      </c>
      <c r="I116" s="251"/>
      <c r="J116" s="247"/>
      <c r="K116" s="247"/>
      <c r="L116" s="252"/>
      <c r="M116" s="253"/>
      <c r="N116" s="254"/>
      <c r="O116" s="254"/>
      <c r="P116" s="254"/>
      <c r="Q116" s="254"/>
      <c r="R116" s="254"/>
      <c r="S116" s="254"/>
      <c r="T116" s="25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6" t="s">
        <v>272</v>
      </c>
      <c r="AU116" s="256" t="s">
        <v>84</v>
      </c>
      <c r="AV116" s="14" t="s">
        <v>84</v>
      </c>
      <c r="AW116" s="14" t="s">
        <v>34</v>
      </c>
      <c r="AX116" s="14" t="s">
        <v>82</v>
      </c>
      <c r="AY116" s="256" t="s">
        <v>262</v>
      </c>
    </row>
    <row r="117" s="2" customFormat="1" ht="16.5" customHeight="1">
      <c r="A117" s="40"/>
      <c r="B117" s="41"/>
      <c r="C117" s="217" t="s">
        <v>328</v>
      </c>
      <c r="D117" s="217" t="s">
        <v>264</v>
      </c>
      <c r="E117" s="218" t="s">
        <v>2097</v>
      </c>
      <c r="F117" s="219" t="s">
        <v>2865</v>
      </c>
      <c r="G117" s="220" t="s">
        <v>2099</v>
      </c>
      <c r="H117" s="221">
        <v>2</v>
      </c>
      <c r="I117" s="222"/>
      <c r="J117" s="223">
        <f>ROUND(I117*H117,2)</f>
        <v>0</v>
      </c>
      <c r="K117" s="219" t="s">
        <v>19</v>
      </c>
      <c r="L117" s="46"/>
      <c r="M117" s="224" t="s">
        <v>19</v>
      </c>
      <c r="N117" s="225" t="s">
        <v>46</v>
      </c>
      <c r="O117" s="86"/>
      <c r="P117" s="226">
        <f>O117*H117</f>
        <v>0</v>
      </c>
      <c r="Q117" s="226">
        <v>0.00025000000000000001</v>
      </c>
      <c r="R117" s="226">
        <f>Q117*H117</f>
        <v>0.00050000000000000001</v>
      </c>
      <c r="S117" s="226">
        <v>0</v>
      </c>
      <c r="T117" s="227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8" t="s">
        <v>367</v>
      </c>
      <c r="AT117" s="228" t="s">
        <v>264</v>
      </c>
      <c r="AU117" s="228" t="s">
        <v>84</v>
      </c>
      <c r="AY117" s="19" t="s">
        <v>262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19" t="s">
        <v>82</v>
      </c>
      <c r="BK117" s="229">
        <f>ROUND(I117*H117,2)</f>
        <v>0</v>
      </c>
      <c r="BL117" s="19" t="s">
        <v>367</v>
      </c>
      <c r="BM117" s="228" t="s">
        <v>2866</v>
      </c>
    </row>
    <row r="118" s="2" customFormat="1" ht="16.5" customHeight="1">
      <c r="A118" s="40"/>
      <c r="B118" s="41"/>
      <c r="C118" s="217" t="s">
        <v>337</v>
      </c>
      <c r="D118" s="217" t="s">
        <v>264</v>
      </c>
      <c r="E118" s="218" t="s">
        <v>2125</v>
      </c>
      <c r="F118" s="219" t="s">
        <v>2126</v>
      </c>
      <c r="G118" s="220" t="s">
        <v>130</v>
      </c>
      <c r="H118" s="221">
        <v>12</v>
      </c>
      <c r="I118" s="222"/>
      <c r="J118" s="223">
        <f>ROUND(I118*H118,2)</f>
        <v>0</v>
      </c>
      <c r="K118" s="219" t="s">
        <v>1981</v>
      </c>
      <c r="L118" s="46"/>
      <c r="M118" s="224" t="s">
        <v>19</v>
      </c>
      <c r="N118" s="225" t="s">
        <v>46</v>
      </c>
      <c r="O118" s="86"/>
      <c r="P118" s="226">
        <f>O118*H118</f>
        <v>0</v>
      </c>
      <c r="Q118" s="226">
        <v>0.00040000000000000002</v>
      </c>
      <c r="R118" s="226">
        <f>Q118*H118</f>
        <v>0.0048000000000000004</v>
      </c>
      <c r="S118" s="226">
        <v>0</v>
      </c>
      <c r="T118" s="22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8" t="s">
        <v>367</v>
      </c>
      <c r="AT118" s="228" t="s">
        <v>264</v>
      </c>
      <c r="AU118" s="228" t="s">
        <v>84</v>
      </c>
      <c r="AY118" s="19" t="s">
        <v>262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19" t="s">
        <v>82</v>
      </c>
      <c r="BK118" s="229">
        <f>ROUND(I118*H118,2)</f>
        <v>0</v>
      </c>
      <c r="BL118" s="19" t="s">
        <v>367</v>
      </c>
      <c r="BM118" s="228" t="s">
        <v>2867</v>
      </c>
    </row>
    <row r="119" s="2" customFormat="1" ht="16.5" customHeight="1">
      <c r="A119" s="40"/>
      <c r="B119" s="41"/>
      <c r="C119" s="217" t="s">
        <v>343</v>
      </c>
      <c r="D119" s="217" t="s">
        <v>264</v>
      </c>
      <c r="E119" s="218" t="s">
        <v>2129</v>
      </c>
      <c r="F119" s="219" t="s">
        <v>2130</v>
      </c>
      <c r="G119" s="220" t="s">
        <v>130</v>
      </c>
      <c r="H119" s="221">
        <v>12</v>
      </c>
      <c r="I119" s="222"/>
      <c r="J119" s="223">
        <f>ROUND(I119*H119,2)</f>
        <v>0</v>
      </c>
      <c r="K119" s="219" t="s">
        <v>1981</v>
      </c>
      <c r="L119" s="46"/>
      <c r="M119" s="224" t="s">
        <v>19</v>
      </c>
      <c r="N119" s="225" t="s">
        <v>46</v>
      </c>
      <c r="O119" s="86"/>
      <c r="P119" s="226">
        <f>O119*H119</f>
        <v>0</v>
      </c>
      <c r="Q119" s="226">
        <v>1.0000000000000001E-05</v>
      </c>
      <c r="R119" s="226">
        <f>Q119*H119</f>
        <v>0.00012000000000000002</v>
      </c>
      <c r="S119" s="226">
        <v>0</v>
      </c>
      <c r="T119" s="227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8" t="s">
        <v>367</v>
      </c>
      <c r="AT119" s="228" t="s">
        <v>264</v>
      </c>
      <c r="AU119" s="228" t="s">
        <v>84</v>
      </c>
      <c r="AY119" s="19" t="s">
        <v>262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19" t="s">
        <v>82</v>
      </c>
      <c r="BK119" s="229">
        <f>ROUND(I119*H119,2)</f>
        <v>0</v>
      </c>
      <c r="BL119" s="19" t="s">
        <v>367</v>
      </c>
      <c r="BM119" s="228" t="s">
        <v>2868</v>
      </c>
    </row>
    <row r="120" s="2" customFormat="1" ht="16.5" customHeight="1">
      <c r="A120" s="40"/>
      <c r="B120" s="41"/>
      <c r="C120" s="217" t="s">
        <v>454</v>
      </c>
      <c r="D120" s="217" t="s">
        <v>264</v>
      </c>
      <c r="E120" s="218" t="s">
        <v>2132</v>
      </c>
      <c r="F120" s="219" t="s">
        <v>2133</v>
      </c>
      <c r="G120" s="220" t="s">
        <v>318</v>
      </c>
      <c r="H120" s="221">
        <v>0.012999999999999999</v>
      </c>
      <c r="I120" s="222"/>
      <c r="J120" s="223">
        <f>ROUND(I120*H120,2)</f>
        <v>0</v>
      </c>
      <c r="K120" s="219" t="s">
        <v>1981</v>
      </c>
      <c r="L120" s="46"/>
      <c r="M120" s="224" t="s">
        <v>19</v>
      </c>
      <c r="N120" s="225" t="s">
        <v>46</v>
      </c>
      <c r="O120" s="86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8" t="s">
        <v>367</v>
      </c>
      <c r="AT120" s="228" t="s">
        <v>264</v>
      </c>
      <c r="AU120" s="228" t="s">
        <v>84</v>
      </c>
      <c r="AY120" s="19" t="s">
        <v>262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19" t="s">
        <v>82</v>
      </c>
      <c r="BK120" s="229">
        <f>ROUND(I120*H120,2)</f>
        <v>0</v>
      </c>
      <c r="BL120" s="19" t="s">
        <v>367</v>
      </c>
      <c r="BM120" s="228" t="s">
        <v>2869</v>
      </c>
    </row>
    <row r="121" s="2" customFormat="1" ht="16.5" customHeight="1">
      <c r="A121" s="40"/>
      <c r="B121" s="41"/>
      <c r="C121" s="217" t="s">
        <v>173</v>
      </c>
      <c r="D121" s="217" t="s">
        <v>264</v>
      </c>
      <c r="E121" s="218" t="s">
        <v>2135</v>
      </c>
      <c r="F121" s="219" t="s">
        <v>2136</v>
      </c>
      <c r="G121" s="220" t="s">
        <v>318</v>
      </c>
      <c r="H121" s="221">
        <v>0.012999999999999999</v>
      </c>
      <c r="I121" s="222"/>
      <c r="J121" s="223">
        <f>ROUND(I121*H121,2)</f>
        <v>0</v>
      </c>
      <c r="K121" s="219" t="s">
        <v>1981</v>
      </c>
      <c r="L121" s="46"/>
      <c r="M121" s="224" t="s">
        <v>19</v>
      </c>
      <c r="N121" s="225" t="s">
        <v>46</v>
      </c>
      <c r="O121" s="86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8" t="s">
        <v>367</v>
      </c>
      <c r="AT121" s="228" t="s">
        <v>264</v>
      </c>
      <c r="AU121" s="228" t="s">
        <v>84</v>
      </c>
      <c r="AY121" s="19" t="s">
        <v>262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19" t="s">
        <v>82</v>
      </c>
      <c r="BK121" s="229">
        <f>ROUND(I121*H121,2)</f>
        <v>0</v>
      </c>
      <c r="BL121" s="19" t="s">
        <v>367</v>
      </c>
      <c r="BM121" s="228" t="s">
        <v>2870</v>
      </c>
    </row>
    <row r="122" s="12" customFormat="1" ht="22.8" customHeight="1">
      <c r="A122" s="12"/>
      <c r="B122" s="201"/>
      <c r="C122" s="202"/>
      <c r="D122" s="203" t="s">
        <v>74</v>
      </c>
      <c r="E122" s="215" t="s">
        <v>1128</v>
      </c>
      <c r="F122" s="215" t="s">
        <v>1129</v>
      </c>
      <c r="G122" s="202"/>
      <c r="H122" s="202"/>
      <c r="I122" s="205"/>
      <c r="J122" s="216">
        <f>BK122</f>
        <v>0</v>
      </c>
      <c r="K122" s="202"/>
      <c r="L122" s="207"/>
      <c r="M122" s="208"/>
      <c r="N122" s="209"/>
      <c r="O122" s="209"/>
      <c r="P122" s="210">
        <f>SUM(P123:P128)</f>
        <v>0</v>
      </c>
      <c r="Q122" s="209"/>
      <c r="R122" s="210">
        <f>SUM(R123:R128)</f>
        <v>0.015599999999999999</v>
      </c>
      <c r="S122" s="209"/>
      <c r="T122" s="211">
        <f>SUM(T123:T128)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84</v>
      </c>
      <c r="AT122" s="213" t="s">
        <v>74</v>
      </c>
      <c r="AU122" s="213" t="s">
        <v>82</v>
      </c>
      <c r="AY122" s="212" t="s">
        <v>262</v>
      </c>
      <c r="BK122" s="214">
        <f>SUM(BK123:BK128)</f>
        <v>0</v>
      </c>
    </row>
    <row r="123" s="2" customFormat="1" ht="21.75" customHeight="1">
      <c r="A123" s="40"/>
      <c r="B123" s="41"/>
      <c r="C123" s="217" t="s">
        <v>8</v>
      </c>
      <c r="D123" s="217" t="s">
        <v>264</v>
      </c>
      <c r="E123" s="218" t="s">
        <v>2871</v>
      </c>
      <c r="F123" s="219" t="s">
        <v>2872</v>
      </c>
      <c r="G123" s="220" t="s">
        <v>1133</v>
      </c>
      <c r="H123" s="221">
        <v>2</v>
      </c>
      <c r="I123" s="222"/>
      <c r="J123" s="223">
        <f>ROUND(I123*H123,2)</f>
        <v>0</v>
      </c>
      <c r="K123" s="219" t="s">
        <v>1981</v>
      </c>
      <c r="L123" s="46"/>
      <c r="M123" s="224" t="s">
        <v>19</v>
      </c>
      <c r="N123" s="225" t="s">
        <v>46</v>
      </c>
      <c r="O123" s="86"/>
      <c r="P123" s="226">
        <f>O123*H123</f>
        <v>0</v>
      </c>
      <c r="Q123" s="226">
        <v>0.0049300000000000004</v>
      </c>
      <c r="R123" s="226">
        <f>Q123*H123</f>
        <v>0.0098600000000000007</v>
      </c>
      <c r="S123" s="226">
        <v>0</v>
      </c>
      <c r="T123" s="22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8" t="s">
        <v>367</v>
      </c>
      <c r="AT123" s="228" t="s">
        <v>264</v>
      </c>
      <c r="AU123" s="228" t="s">
        <v>84</v>
      </c>
      <c r="AY123" s="19" t="s">
        <v>262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9" t="s">
        <v>82</v>
      </c>
      <c r="BK123" s="229">
        <f>ROUND(I123*H123,2)</f>
        <v>0</v>
      </c>
      <c r="BL123" s="19" t="s">
        <v>367</v>
      </c>
      <c r="BM123" s="228" t="s">
        <v>2873</v>
      </c>
    </row>
    <row r="124" s="2" customFormat="1" ht="16.5" customHeight="1">
      <c r="A124" s="40"/>
      <c r="B124" s="41"/>
      <c r="C124" s="217" t="s">
        <v>367</v>
      </c>
      <c r="D124" s="217" t="s">
        <v>264</v>
      </c>
      <c r="E124" s="218" t="s">
        <v>2174</v>
      </c>
      <c r="F124" s="219" t="s">
        <v>2175</v>
      </c>
      <c r="G124" s="220" t="s">
        <v>1133</v>
      </c>
      <c r="H124" s="221">
        <v>4</v>
      </c>
      <c r="I124" s="222"/>
      <c r="J124" s="223">
        <f>ROUND(I124*H124,2)</f>
        <v>0</v>
      </c>
      <c r="K124" s="219" t="s">
        <v>1981</v>
      </c>
      <c r="L124" s="46"/>
      <c r="M124" s="224" t="s">
        <v>19</v>
      </c>
      <c r="N124" s="225" t="s">
        <v>46</v>
      </c>
      <c r="O124" s="86"/>
      <c r="P124" s="226">
        <f>O124*H124</f>
        <v>0</v>
      </c>
      <c r="Q124" s="226">
        <v>0.00029999999999999997</v>
      </c>
      <c r="R124" s="226">
        <f>Q124*H124</f>
        <v>0.0011999999999999999</v>
      </c>
      <c r="S124" s="226">
        <v>0</v>
      </c>
      <c r="T124" s="227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8" t="s">
        <v>367</v>
      </c>
      <c r="AT124" s="228" t="s">
        <v>264</v>
      </c>
      <c r="AU124" s="228" t="s">
        <v>84</v>
      </c>
      <c r="AY124" s="19" t="s">
        <v>262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9" t="s">
        <v>82</v>
      </c>
      <c r="BK124" s="229">
        <f>ROUND(I124*H124,2)</f>
        <v>0</v>
      </c>
      <c r="BL124" s="19" t="s">
        <v>367</v>
      </c>
      <c r="BM124" s="228" t="s">
        <v>2874</v>
      </c>
    </row>
    <row r="125" s="2" customFormat="1" ht="16.5" customHeight="1">
      <c r="A125" s="40"/>
      <c r="B125" s="41"/>
      <c r="C125" s="217" t="s">
        <v>372</v>
      </c>
      <c r="D125" s="217" t="s">
        <v>264</v>
      </c>
      <c r="E125" s="218" t="s">
        <v>2875</v>
      </c>
      <c r="F125" s="219" t="s">
        <v>2876</v>
      </c>
      <c r="G125" s="220" t="s">
        <v>1133</v>
      </c>
      <c r="H125" s="221">
        <v>2</v>
      </c>
      <c r="I125" s="222"/>
      <c r="J125" s="223">
        <f>ROUND(I125*H125,2)</f>
        <v>0</v>
      </c>
      <c r="K125" s="219" t="s">
        <v>1981</v>
      </c>
      <c r="L125" s="46"/>
      <c r="M125" s="224" t="s">
        <v>19</v>
      </c>
      <c r="N125" s="225" t="s">
        <v>46</v>
      </c>
      <c r="O125" s="86"/>
      <c r="P125" s="226">
        <f>O125*H125</f>
        <v>0</v>
      </c>
      <c r="Q125" s="226">
        <v>0.0018</v>
      </c>
      <c r="R125" s="226">
        <f>Q125*H125</f>
        <v>0.0035999999999999999</v>
      </c>
      <c r="S125" s="226">
        <v>0</v>
      </c>
      <c r="T125" s="22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8" t="s">
        <v>367</v>
      </c>
      <c r="AT125" s="228" t="s">
        <v>264</v>
      </c>
      <c r="AU125" s="228" t="s">
        <v>84</v>
      </c>
      <c r="AY125" s="19" t="s">
        <v>262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9" t="s">
        <v>82</v>
      </c>
      <c r="BK125" s="229">
        <f>ROUND(I125*H125,2)</f>
        <v>0</v>
      </c>
      <c r="BL125" s="19" t="s">
        <v>367</v>
      </c>
      <c r="BM125" s="228" t="s">
        <v>2877</v>
      </c>
    </row>
    <row r="126" s="2" customFormat="1" ht="16.5" customHeight="1">
      <c r="A126" s="40"/>
      <c r="B126" s="41"/>
      <c r="C126" s="217" t="s">
        <v>182</v>
      </c>
      <c r="D126" s="217" t="s">
        <v>264</v>
      </c>
      <c r="E126" s="218" t="s">
        <v>2878</v>
      </c>
      <c r="F126" s="219" t="s">
        <v>2879</v>
      </c>
      <c r="G126" s="220" t="s">
        <v>370</v>
      </c>
      <c r="H126" s="221">
        <v>2</v>
      </c>
      <c r="I126" s="222"/>
      <c r="J126" s="223">
        <f>ROUND(I126*H126,2)</f>
        <v>0</v>
      </c>
      <c r="K126" s="219" t="s">
        <v>1981</v>
      </c>
      <c r="L126" s="46"/>
      <c r="M126" s="224" t="s">
        <v>19</v>
      </c>
      <c r="N126" s="225" t="s">
        <v>46</v>
      </c>
      <c r="O126" s="86"/>
      <c r="P126" s="226">
        <f>O126*H126</f>
        <v>0</v>
      </c>
      <c r="Q126" s="226">
        <v>0.00046999999999999999</v>
      </c>
      <c r="R126" s="226">
        <f>Q126*H126</f>
        <v>0.00093999999999999997</v>
      </c>
      <c r="S126" s="226">
        <v>0</v>
      </c>
      <c r="T126" s="227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8" t="s">
        <v>367</v>
      </c>
      <c r="AT126" s="228" t="s">
        <v>264</v>
      </c>
      <c r="AU126" s="228" t="s">
        <v>84</v>
      </c>
      <c r="AY126" s="19" t="s">
        <v>262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9" t="s">
        <v>82</v>
      </c>
      <c r="BK126" s="229">
        <f>ROUND(I126*H126,2)</f>
        <v>0</v>
      </c>
      <c r="BL126" s="19" t="s">
        <v>367</v>
      </c>
      <c r="BM126" s="228" t="s">
        <v>2880</v>
      </c>
    </row>
    <row r="127" s="2" customFormat="1" ht="16.5" customHeight="1">
      <c r="A127" s="40"/>
      <c r="B127" s="41"/>
      <c r="C127" s="217" t="s">
        <v>440</v>
      </c>
      <c r="D127" s="217" t="s">
        <v>264</v>
      </c>
      <c r="E127" s="218" t="s">
        <v>2192</v>
      </c>
      <c r="F127" s="219" t="s">
        <v>2193</v>
      </c>
      <c r="G127" s="220" t="s">
        <v>318</v>
      </c>
      <c r="H127" s="221">
        <v>0.016</v>
      </c>
      <c r="I127" s="222"/>
      <c r="J127" s="223">
        <f>ROUND(I127*H127,2)</f>
        <v>0</v>
      </c>
      <c r="K127" s="219" t="s">
        <v>1981</v>
      </c>
      <c r="L127" s="46"/>
      <c r="M127" s="224" t="s">
        <v>19</v>
      </c>
      <c r="N127" s="225" t="s">
        <v>46</v>
      </c>
      <c r="O127" s="86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8" t="s">
        <v>367</v>
      </c>
      <c r="AT127" s="228" t="s">
        <v>264</v>
      </c>
      <c r="AU127" s="228" t="s">
        <v>84</v>
      </c>
      <c r="AY127" s="19" t="s">
        <v>262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9" t="s">
        <v>82</v>
      </c>
      <c r="BK127" s="229">
        <f>ROUND(I127*H127,2)</f>
        <v>0</v>
      </c>
      <c r="BL127" s="19" t="s">
        <v>367</v>
      </c>
      <c r="BM127" s="228" t="s">
        <v>2881</v>
      </c>
    </row>
    <row r="128" s="2" customFormat="1" ht="16.5" customHeight="1">
      <c r="A128" s="40"/>
      <c r="B128" s="41"/>
      <c r="C128" s="217" t="s">
        <v>446</v>
      </c>
      <c r="D128" s="217" t="s">
        <v>264</v>
      </c>
      <c r="E128" s="218" t="s">
        <v>2195</v>
      </c>
      <c r="F128" s="219" t="s">
        <v>2196</v>
      </c>
      <c r="G128" s="220" t="s">
        <v>318</v>
      </c>
      <c r="H128" s="221">
        <v>0.016</v>
      </c>
      <c r="I128" s="222"/>
      <c r="J128" s="223">
        <f>ROUND(I128*H128,2)</f>
        <v>0</v>
      </c>
      <c r="K128" s="219" t="s">
        <v>1981</v>
      </c>
      <c r="L128" s="46"/>
      <c r="M128" s="224" t="s">
        <v>19</v>
      </c>
      <c r="N128" s="225" t="s">
        <v>46</v>
      </c>
      <c r="O128" s="86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8" t="s">
        <v>367</v>
      </c>
      <c r="AT128" s="228" t="s">
        <v>264</v>
      </c>
      <c r="AU128" s="228" t="s">
        <v>84</v>
      </c>
      <c r="AY128" s="19" t="s">
        <v>262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9" t="s">
        <v>82</v>
      </c>
      <c r="BK128" s="229">
        <f>ROUND(I128*H128,2)</f>
        <v>0</v>
      </c>
      <c r="BL128" s="19" t="s">
        <v>367</v>
      </c>
      <c r="BM128" s="228" t="s">
        <v>2882</v>
      </c>
    </row>
    <row r="129" s="12" customFormat="1" ht="25.92" customHeight="1">
      <c r="A129" s="12"/>
      <c r="B129" s="201"/>
      <c r="C129" s="202"/>
      <c r="D129" s="203" t="s">
        <v>74</v>
      </c>
      <c r="E129" s="204" t="s">
        <v>2223</v>
      </c>
      <c r="F129" s="204" t="s">
        <v>2224</v>
      </c>
      <c r="G129" s="202"/>
      <c r="H129" s="202"/>
      <c r="I129" s="205"/>
      <c r="J129" s="206">
        <f>BK129</f>
        <v>0</v>
      </c>
      <c r="K129" s="202"/>
      <c r="L129" s="207"/>
      <c r="M129" s="208"/>
      <c r="N129" s="209"/>
      <c r="O129" s="209"/>
      <c r="P129" s="210">
        <f>SUM(P130:P132)</f>
        <v>0</v>
      </c>
      <c r="Q129" s="209"/>
      <c r="R129" s="210">
        <f>SUM(R130:R132)</f>
        <v>0</v>
      </c>
      <c r="S129" s="209"/>
      <c r="T129" s="211">
        <f>SUM(T130:T132)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2" t="s">
        <v>268</v>
      </c>
      <c r="AT129" s="213" t="s">
        <v>74</v>
      </c>
      <c r="AU129" s="213" t="s">
        <v>75</v>
      </c>
      <c r="AY129" s="212" t="s">
        <v>262</v>
      </c>
      <c r="BK129" s="214">
        <f>SUM(BK130:BK132)</f>
        <v>0</v>
      </c>
    </row>
    <row r="130" s="2" customFormat="1" ht="16.5" customHeight="1">
      <c r="A130" s="40"/>
      <c r="B130" s="41"/>
      <c r="C130" s="217" t="s">
        <v>7</v>
      </c>
      <c r="D130" s="217" t="s">
        <v>264</v>
      </c>
      <c r="E130" s="218" t="s">
        <v>2230</v>
      </c>
      <c r="F130" s="219" t="s">
        <v>2231</v>
      </c>
      <c r="G130" s="220" t="s">
        <v>2227</v>
      </c>
      <c r="H130" s="221">
        <v>1</v>
      </c>
      <c r="I130" s="222"/>
      <c r="J130" s="223">
        <f>ROUND(I130*H130,2)</f>
        <v>0</v>
      </c>
      <c r="K130" s="219" t="s">
        <v>19</v>
      </c>
      <c r="L130" s="46"/>
      <c r="M130" s="224" t="s">
        <v>19</v>
      </c>
      <c r="N130" s="225" t="s">
        <v>46</v>
      </c>
      <c r="O130" s="86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8" t="s">
        <v>2228</v>
      </c>
      <c r="AT130" s="228" t="s">
        <v>264</v>
      </c>
      <c r="AU130" s="228" t="s">
        <v>82</v>
      </c>
      <c r="AY130" s="19" t="s">
        <v>262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9" t="s">
        <v>82</v>
      </c>
      <c r="BK130" s="229">
        <f>ROUND(I130*H130,2)</f>
        <v>0</v>
      </c>
      <c r="BL130" s="19" t="s">
        <v>2228</v>
      </c>
      <c r="BM130" s="228" t="s">
        <v>2883</v>
      </c>
    </row>
    <row r="131" s="2" customFormat="1" ht="16.5" customHeight="1">
      <c r="A131" s="40"/>
      <c r="B131" s="41"/>
      <c r="C131" s="217" t="s">
        <v>406</v>
      </c>
      <c r="D131" s="217" t="s">
        <v>264</v>
      </c>
      <c r="E131" s="218" t="s">
        <v>2233</v>
      </c>
      <c r="F131" s="219" t="s">
        <v>2234</v>
      </c>
      <c r="G131" s="220" t="s">
        <v>2227</v>
      </c>
      <c r="H131" s="221">
        <v>1</v>
      </c>
      <c r="I131" s="222"/>
      <c r="J131" s="223">
        <f>ROUND(I131*H131,2)</f>
        <v>0</v>
      </c>
      <c r="K131" s="219" t="s">
        <v>19</v>
      </c>
      <c r="L131" s="46"/>
      <c r="M131" s="224" t="s">
        <v>19</v>
      </c>
      <c r="N131" s="225" t="s">
        <v>46</v>
      </c>
      <c r="O131" s="86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8" t="s">
        <v>2228</v>
      </c>
      <c r="AT131" s="228" t="s">
        <v>264</v>
      </c>
      <c r="AU131" s="228" t="s">
        <v>82</v>
      </c>
      <c r="AY131" s="19" t="s">
        <v>262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9" t="s">
        <v>82</v>
      </c>
      <c r="BK131" s="229">
        <f>ROUND(I131*H131,2)</f>
        <v>0</v>
      </c>
      <c r="BL131" s="19" t="s">
        <v>2228</v>
      </c>
      <c r="BM131" s="228" t="s">
        <v>2884</v>
      </c>
    </row>
    <row r="132" s="2" customFormat="1" ht="16.5" customHeight="1">
      <c r="A132" s="40"/>
      <c r="B132" s="41"/>
      <c r="C132" s="217" t="s">
        <v>413</v>
      </c>
      <c r="D132" s="217" t="s">
        <v>264</v>
      </c>
      <c r="E132" s="218" t="s">
        <v>2236</v>
      </c>
      <c r="F132" s="219" t="s">
        <v>2237</v>
      </c>
      <c r="G132" s="220" t="s">
        <v>2227</v>
      </c>
      <c r="H132" s="221">
        <v>1</v>
      </c>
      <c r="I132" s="222"/>
      <c r="J132" s="223">
        <f>ROUND(I132*H132,2)</f>
        <v>0</v>
      </c>
      <c r="K132" s="219" t="s">
        <v>19</v>
      </c>
      <c r="L132" s="46"/>
      <c r="M132" s="295" t="s">
        <v>19</v>
      </c>
      <c r="N132" s="296" t="s">
        <v>46</v>
      </c>
      <c r="O132" s="292"/>
      <c r="P132" s="297">
        <f>O132*H132</f>
        <v>0</v>
      </c>
      <c r="Q132" s="297">
        <v>0</v>
      </c>
      <c r="R132" s="297">
        <f>Q132*H132</f>
        <v>0</v>
      </c>
      <c r="S132" s="297">
        <v>0</v>
      </c>
      <c r="T132" s="298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8" t="s">
        <v>2228</v>
      </c>
      <c r="AT132" s="228" t="s">
        <v>264</v>
      </c>
      <c r="AU132" s="228" t="s">
        <v>82</v>
      </c>
      <c r="AY132" s="19" t="s">
        <v>262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9" t="s">
        <v>82</v>
      </c>
      <c r="BK132" s="229">
        <f>ROUND(I132*H132,2)</f>
        <v>0</v>
      </c>
      <c r="BL132" s="19" t="s">
        <v>2228</v>
      </c>
      <c r="BM132" s="228" t="s">
        <v>2885</v>
      </c>
    </row>
    <row r="133" s="2" customFormat="1" ht="6.96" customHeight="1">
      <c r="A133" s="40"/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46"/>
      <c r="M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</sheetData>
  <sheetProtection sheet="1" autoFilter="0" formatColumns="0" formatRows="0" objects="1" scenarios="1" spinCount="100000" saltValue="apBX1Ir5oF34ZYpc3e6vkmMC+FqrsLvSBjQ5ZRkXv9HfglEw10RUZ3UGuyieV2RsGkN3GnQbhWTgcrMnbvb7gQ==" hashValue="XswC8sIhjaum1eE4vFScaiXbcTxI0i6jKHpHTk4O+Jn5q5Tp5RxaqabsbyC6eDthIodxjurLSwBLKS4KVg6r3g==" algorithmName="SHA-512" password="CC3D"/>
  <autoFilter ref="C96:K13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3:H83"/>
    <mergeCell ref="E87:H87"/>
    <mergeCell ref="E85:H85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84</v>
      </c>
    </row>
    <row r="4" s="1" customFormat="1" ht="24.96" customHeight="1">
      <c r="B4" s="22"/>
      <c r="D4" s="144" t="s">
        <v>121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Stavební úpravy a přístavba šaten u fotbalového hřiště, Lukavice</v>
      </c>
      <c r="F7" s="146"/>
      <c r="G7" s="146"/>
      <c r="H7" s="146"/>
      <c r="L7" s="22"/>
    </row>
    <row r="8">
      <c r="B8" s="22"/>
      <c r="D8" s="146" t="s">
        <v>135</v>
      </c>
      <c r="L8" s="22"/>
    </row>
    <row r="9" s="1" customFormat="1" ht="16.5" customHeight="1">
      <c r="B9" s="22"/>
      <c r="E9" s="147" t="s">
        <v>2833</v>
      </c>
      <c r="F9" s="1"/>
      <c r="G9" s="1"/>
      <c r="H9" s="1"/>
      <c r="L9" s="22"/>
    </row>
    <row r="10" s="1" customFormat="1" ht="12" customHeight="1">
      <c r="B10" s="22"/>
      <c r="D10" s="146" t="s">
        <v>142</v>
      </c>
      <c r="L10" s="22"/>
    </row>
    <row r="11" s="2" customFormat="1" ht="16.5" customHeight="1">
      <c r="A11" s="40"/>
      <c r="B11" s="46"/>
      <c r="C11" s="40"/>
      <c r="D11" s="40"/>
      <c r="E11" s="160" t="s">
        <v>2849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1969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2886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22</v>
      </c>
      <c r="G16" s="40"/>
      <c r="H16" s="40"/>
      <c r="I16" s="146" t="s">
        <v>23</v>
      </c>
      <c r="J16" s="150" t="str">
        <f>'Rekapitulace stavby'!AN8</f>
        <v>24. 3. 2022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27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6" t="s">
        <v>29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30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32</v>
      </c>
      <c r="E24" s="40"/>
      <c r="F24" s="40"/>
      <c r="G24" s="40"/>
      <c r="H24" s="40"/>
      <c r="I24" s="146" t="s">
        <v>26</v>
      </c>
      <c r="J24" s="135" t="s">
        <v>19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2375</v>
      </c>
      <c r="F25" s="40"/>
      <c r="G25" s="40"/>
      <c r="H25" s="40"/>
      <c r="I25" s="146" t="s">
        <v>29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35</v>
      </c>
      <c r="E27" s="40"/>
      <c r="F27" s="40"/>
      <c r="G27" s="40"/>
      <c r="H27" s="40"/>
      <c r="I27" s="146" t="s">
        <v>26</v>
      </c>
      <c r="J27" s="135" t="s">
        <v>2376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2377</v>
      </c>
      <c r="F28" s="40"/>
      <c r="G28" s="40"/>
      <c r="H28" s="40"/>
      <c r="I28" s="146" t="s">
        <v>29</v>
      </c>
      <c r="J28" s="135" t="s">
        <v>2378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7" t="s">
        <v>41</v>
      </c>
      <c r="E34" s="40"/>
      <c r="F34" s="40"/>
      <c r="G34" s="40"/>
      <c r="H34" s="40"/>
      <c r="I34" s="40"/>
      <c r="J34" s="158">
        <f>ROUND(J96,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9" t="s">
        <v>43</v>
      </c>
      <c r="G36" s="40"/>
      <c r="H36" s="40"/>
      <c r="I36" s="159" t="s">
        <v>42</v>
      </c>
      <c r="J36" s="159" t="s">
        <v>44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0" t="s">
        <v>45</v>
      </c>
      <c r="E37" s="146" t="s">
        <v>46</v>
      </c>
      <c r="F37" s="161">
        <f>ROUND((SUM(BE96:BE116)),  2)</f>
        <v>0</v>
      </c>
      <c r="G37" s="40"/>
      <c r="H37" s="40"/>
      <c r="I37" s="162">
        <v>0.20999999999999999</v>
      </c>
      <c r="J37" s="161">
        <f>ROUND(((SUM(BE96:BE116))*I37),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47</v>
      </c>
      <c r="F38" s="161">
        <f>ROUND((SUM(BF96:BF116)),  2)</f>
        <v>0</v>
      </c>
      <c r="G38" s="40"/>
      <c r="H38" s="40"/>
      <c r="I38" s="162">
        <v>0.14999999999999999</v>
      </c>
      <c r="J38" s="161">
        <f>ROUND(((SUM(BF96:BF116))*I38),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48</v>
      </c>
      <c r="F39" s="161">
        <f>ROUND((SUM(BG96:BG116)),  2)</f>
        <v>0</v>
      </c>
      <c r="G39" s="40"/>
      <c r="H39" s="40"/>
      <c r="I39" s="162">
        <v>0.20999999999999999</v>
      </c>
      <c r="J39" s="161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49</v>
      </c>
      <c r="F40" s="161">
        <f>ROUND((SUM(BH96:BH116)),  2)</f>
        <v>0</v>
      </c>
      <c r="G40" s="40"/>
      <c r="H40" s="40"/>
      <c r="I40" s="162">
        <v>0.14999999999999999</v>
      </c>
      <c r="J40" s="161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50</v>
      </c>
      <c r="F41" s="161">
        <f>ROUND((SUM(BI96:BI116)),  2)</f>
        <v>0</v>
      </c>
      <c r="G41" s="40"/>
      <c r="H41" s="40"/>
      <c r="I41" s="162">
        <v>0</v>
      </c>
      <c r="J41" s="161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51</v>
      </c>
      <c r="E43" s="165"/>
      <c r="F43" s="165"/>
      <c r="G43" s="166" t="s">
        <v>52</v>
      </c>
      <c r="H43" s="167" t="s">
        <v>53</v>
      </c>
      <c r="I43" s="165"/>
      <c r="J43" s="168">
        <f>SUM(J34:J41)</f>
        <v>0</v>
      </c>
      <c r="K43" s="169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216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Stavební úpravy a přístavba šaten u fotbalového hřiště, Lukavice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135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4" t="s">
        <v>2833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4" t="s">
        <v>2849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1969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D.1.4.4 NN - Elektroinstalace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st. 339 a1180/1, Lukavice u Rychnova nad Kněžnou</v>
      </c>
      <c r="G60" s="42"/>
      <c r="H60" s="42"/>
      <c r="I60" s="34" t="s">
        <v>23</v>
      </c>
      <c r="J60" s="74" t="str">
        <f>IF(J16="","",J16)</f>
        <v>24. 3. 2022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Obec Lukavice, č.p. 190, 516 03 Lukavice</v>
      </c>
      <c r="G62" s="42"/>
      <c r="H62" s="42"/>
      <c r="I62" s="34" t="s">
        <v>32</v>
      </c>
      <c r="J62" s="38" t="str">
        <f>E25</f>
        <v xml:space="preserve"> 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40.0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35</v>
      </c>
      <c r="J63" s="38" t="str">
        <f>E28</f>
        <v>ELTYM Hronov,spol.s r.o.,Husova 207,54931 Hronov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5" t="s">
        <v>217</v>
      </c>
      <c r="D65" s="176"/>
      <c r="E65" s="176"/>
      <c r="F65" s="176"/>
      <c r="G65" s="176"/>
      <c r="H65" s="176"/>
      <c r="I65" s="176"/>
      <c r="J65" s="177" t="s">
        <v>218</v>
      </c>
      <c r="K65" s="176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8" t="s">
        <v>73</v>
      </c>
      <c r="D67" s="42"/>
      <c r="E67" s="42"/>
      <c r="F67" s="42"/>
      <c r="G67" s="42"/>
      <c r="H67" s="42"/>
      <c r="I67" s="42"/>
      <c r="J67" s="104">
        <f>J96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219</v>
      </c>
    </row>
    <row r="68" s="9" customFormat="1" ht="24.96" customHeight="1">
      <c r="A68" s="9"/>
      <c r="B68" s="179"/>
      <c r="C68" s="180"/>
      <c r="D68" s="181" t="s">
        <v>229</v>
      </c>
      <c r="E68" s="182"/>
      <c r="F68" s="182"/>
      <c r="G68" s="182"/>
      <c r="H68" s="182"/>
      <c r="I68" s="182"/>
      <c r="J68" s="183">
        <f>J97</f>
        <v>0</v>
      </c>
      <c r="K68" s="180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27"/>
      <c r="D69" s="186" t="s">
        <v>2379</v>
      </c>
      <c r="E69" s="187"/>
      <c r="F69" s="187"/>
      <c r="G69" s="187"/>
      <c r="H69" s="187"/>
      <c r="I69" s="187"/>
      <c r="J69" s="188">
        <f>J98</f>
        <v>0</v>
      </c>
      <c r="K69" s="127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9"/>
      <c r="C70" s="180"/>
      <c r="D70" s="181" t="s">
        <v>245</v>
      </c>
      <c r="E70" s="182"/>
      <c r="F70" s="182"/>
      <c r="G70" s="182"/>
      <c r="H70" s="182"/>
      <c r="I70" s="182"/>
      <c r="J70" s="183">
        <f>J109</f>
        <v>0</v>
      </c>
      <c r="K70" s="180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27"/>
      <c r="D71" s="186" t="s">
        <v>2381</v>
      </c>
      <c r="E71" s="187"/>
      <c r="F71" s="187"/>
      <c r="G71" s="187"/>
      <c r="H71" s="187"/>
      <c r="I71" s="187"/>
      <c r="J71" s="188">
        <f>J110</f>
        <v>0</v>
      </c>
      <c r="K71" s="127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27"/>
      <c r="D72" s="186" t="s">
        <v>2382</v>
      </c>
      <c r="E72" s="187"/>
      <c r="F72" s="187"/>
      <c r="G72" s="187"/>
      <c r="H72" s="187"/>
      <c r="I72" s="187"/>
      <c r="J72" s="188">
        <f>J112</f>
        <v>0</v>
      </c>
      <c r="K72" s="127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247</v>
      </c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4" t="str">
        <f>E7</f>
        <v>Stavební úpravy a přístavba šaten u fotbalového hřiště, Lukavice</v>
      </c>
      <c r="F82" s="34"/>
      <c r="G82" s="34"/>
      <c r="H82" s="34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135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1" customFormat="1" ht="16.5" customHeight="1">
      <c r="B84" s="23"/>
      <c r="C84" s="24"/>
      <c r="D84" s="24"/>
      <c r="E84" s="174" t="s">
        <v>2833</v>
      </c>
      <c r="F84" s="24"/>
      <c r="G84" s="24"/>
      <c r="H84" s="24"/>
      <c r="I84" s="24"/>
      <c r="J84" s="24"/>
      <c r="K84" s="24"/>
      <c r="L84" s="22"/>
    </row>
    <row r="85" s="1" customFormat="1" ht="12" customHeight="1">
      <c r="B85" s="23"/>
      <c r="C85" s="34" t="s">
        <v>142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294" t="s">
        <v>2849</v>
      </c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1969</v>
      </c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E13</f>
        <v>D.1.4.4 NN - Elektroinstalace</v>
      </c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F16</f>
        <v>st. 339 a1180/1, Lukavice u Rychnova nad Kněžnou</v>
      </c>
      <c r="G90" s="42"/>
      <c r="H90" s="42"/>
      <c r="I90" s="34" t="s">
        <v>23</v>
      </c>
      <c r="J90" s="74" t="str">
        <f>IF(J16="","",J16)</f>
        <v>24. 3. 2022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25</v>
      </c>
      <c r="D92" s="42"/>
      <c r="E92" s="42"/>
      <c r="F92" s="29" t="str">
        <f>E19</f>
        <v>Obec Lukavice, č.p. 190, 516 03 Lukavice</v>
      </c>
      <c r="G92" s="42"/>
      <c r="H92" s="42"/>
      <c r="I92" s="34" t="s">
        <v>32</v>
      </c>
      <c r="J92" s="38" t="str">
        <f>E25</f>
        <v xml:space="preserve"> 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40.05" customHeight="1">
      <c r="A93" s="40"/>
      <c r="B93" s="41"/>
      <c r="C93" s="34" t="s">
        <v>30</v>
      </c>
      <c r="D93" s="42"/>
      <c r="E93" s="42"/>
      <c r="F93" s="29" t="str">
        <f>IF(E22="","",E22)</f>
        <v>Vyplň údaj</v>
      </c>
      <c r="G93" s="42"/>
      <c r="H93" s="42"/>
      <c r="I93" s="34" t="s">
        <v>35</v>
      </c>
      <c r="J93" s="38" t="str">
        <f>E28</f>
        <v>ELTYM Hronov,spol.s r.o.,Husova 207,54931 Hronov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190"/>
      <c r="B95" s="191"/>
      <c r="C95" s="192" t="s">
        <v>248</v>
      </c>
      <c r="D95" s="193" t="s">
        <v>60</v>
      </c>
      <c r="E95" s="193" t="s">
        <v>56</v>
      </c>
      <c r="F95" s="193" t="s">
        <v>57</v>
      </c>
      <c r="G95" s="193" t="s">
        <v>249</v>
      </c>
      <c r="H95" s="193" t="s">
        <v>250</v>
      </c>
      <c r="I95" s="193" t="s">
        <v>251</v>
      </c>
      <c r="J95" s="193" t="s">
        <v>218</v>
      </c>
      <c r="K95" s="194" t="s">
        <v>252</v>
      </c>
      <c r="L95" s="195"/>
      <c r="M95" s="94" t="s">
        <v>19</v>
      </c>
      <c r="N95" s="95" t="s">
        <v>45</v>
      </c>
      <c r="O95" s="95" t="s">
        <v>253</v>
      </c>
      <c r="P95" s="95" t="s">
        <v>254</v>
      </c>
      <c r="Q95" s="95" t="s">
        <v>255</v>
      </c>
      <c r="R95" s="95" t="s">
        <v>256</v>
      </c>
      <c r="S95" s="95" t="s">
        <v>257</v>
      </c>
      <c r="T95" s="96" t="s">
        <v>258</v>
      </c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</row>
    <row r="96" s="2" customFormat="1" ht="22.8" customHeight="1">
      <c r="A96" s="40"/>
      <c r="B96" s="41"/>
      <c r="C96" s="101" t="s">
        <v>259</v>
      </c>
      <c r="D96" s="42"/>
      <c r="E96" s="42"/>
      <c r="F96" s="42"/>
      <c r="G96" s="42"/>
      <c r="H96" s="42"/>
      <c r="I96" s="42"/>
      <c r="J96" s="196">
        <f>BK96</f>
        <v>0</v>
      </c>
      <c r="K96" s="42"/>
      <c r="L96" s="46"/>
      <c r="M96" s="97"/>
      <c r="N96" s="197"/>
      <c r="O96" s="98"/>
      <c r="P96" s="198">
        <f>P97+P109</f>
        <v>0</v>
      </c>
      <c r="Q96" s="98"/>
      <c r="R96" s="198">
        <f>R97+R109</f>
        <v>0.01439</v>
      </c>
      <c r="S96" s="98"/>
      <c r="T96" s="199">
        <f>T97+T109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74</v>
      </c>
      <c r="AU96" s="19" t="s">
        <v>219</v>
      </c>
      <c r="BK96" s="200">
        <f>BK97+BK109</f>
        <v>0</v>
      </c>
    </row>
    <row r="97" s="12" customFormat="1" ht="25.92" customHeight="1">
      <c r="A97" s="12"/>
      <c r="B97" s="201"/>
      <c r="C97" s="202"/>
      <c r="D97" s="203" t="s">
        <v>74</v>
      </c>
      <c r="E97" s="204" t="s">
        <v>1020</v>
      </c>
      <c r="F97" s="204" t="s">
        <v>1021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</f>
        <v>0</v>
      </c>
      <c r="Q97" s="209"/>
      <c r="R97" s="210">
        <f>R98</f>
        <v>0.01439</v>
      </c>
      <c r="S97" s="209"/>
      <c r="T97" s="211">
        <f>T98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2" t="s">
        <v>84</v>
      </c>
      <c r="AT97" s="213" t="s">
        <v>74</v>
      </c>
      <c r="AU97" s="213" t="s">
        <v>75</v>
      </c>
      <c r="AY97" s="212" t="s">
        <v>262</v>
      </c>
      <c r="BK97" s="214">
        <f>BK98</f>
        <v>0</v>
      </c>
    </row>
    <row r="98" s="12" customFormat="1" ht="22.8" customHeight="1">
      <c r="A98" s="12"/>
      <c r="B98" s="201"/>
      <c r="C98" s="202"/>
      <c r="D98" s="203" t="s">
        <v>74</v>
      </c>
      <c r="E98" s="215" t="s">
        <v>2387</v>
      </c>
      <c r="F98" s="215" t="s">
        <v>2388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SUM(P99:P108)</f>
        <v>0</v>
      </c>
      <c r="Q98" s="209"/>
      <c r="R98" s="210">
        <f>SUM(R99:R108)</f>
        <v>0.01439</v>
      </c>
      <c r="S98" s="209"/>
      <c r="T98" s="211">
        <f>SUM(T99:T108)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2" t="s">
        <v>84</v>
      </c>
      <c r="AT98" s="213" t="s">
        <v>74</v>
      </c>
      <c r="AU98" s="213" t="s">
        <v>82</v>
      </c>
      <c r="AY98" s="212" t="s">
        <v>262</v>
      </c>
      <c r="BK98" s="214">
        <f>SUM(BK99:BK108)</f>
        <v>0</v>
      </c>
    </row>
    <row r="99" s="2" customFormat="1" ht="16.5" customHeight="1">
      <c r="A99" s="40"/>
      <c r="B99" s="41"/>
      <c r="C99" s="217" t="s">
        <v>2405</v>
      </c>
      <c r="D99" s="217" t="s">
        <v>264</v>
      </c>
      <c r="E99" s="218" t="s">
        <v>2406</v>
      </c>
      <c r="F99" s="219" t="s">
        <v>2407</v>
      </c>
      <c r="G99" s="220" t="s">
        <v>370</v>
      </c>
      <c r="H99" s="221">
        <v>6</v>
      </c>
      <c r="I99" s="222"/>
      <c r="J99" s="223">
        <f>ROUND(I99*H99,2)</f>
        <v>0</v>
      </c>
      <c r="K99" s="219" t="s">
        <v>19</v>
      </c>
      <c r="L99" s="46"/>
      <c r="M99" s="224" t="s">
        <v>19</v>
      </c>
      <c r="N99" s="225" t="s">
        <v>46</v>
      </c>
      <c r="O99" s="86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8" t="s">
        <v>367</v>
      </c>
      <c r="AT99" s="228" t="s">
        <v>264</v>
      </c>
      <c r="AU99" s="228" t="s">
        <v>84</v>
      </c>
      <c r="AY99" s="19" t="s">
        <v>262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19" t="s">
        <v>82</v>
      </c>
      <c r="BK99" s="229">
        <f>ROUND(I99*H99,2)</f>
        <v>0</v>
      </c>
      <c r="BL99" s="19" t="s">
        <v>367</v>
      </c>
      <c r="BM99" s="228" t="s">
        <v>2887</v>
      </c>
    </row>
    <row r="100" s="2" customFormat="1" ht="16.5" customHeight="1">
      <c r="A100" s="40"/>
      <c r="B100" s="41"/>
      <c r="C100" s="268" t="s">
        <v>2409</v>
      </c>
      <c r="D100" s="268" t="s">
        <v>315</v>
      </c>
      <c r="E100" s="269" t="s">
        <v>2410</v>
      </c>
      <c r="F100" s="270" t="s">
        <v>2411</v>
      </c>
      <c r="G100" s="271" t="s">
        <v>370</v>
      </c>
      <c r="H100" s="272">
        <v>5</v>
      </c>
      <c r="I100" s="273"/>
      <c r="J100" s="274">
        <f>ROUND(I100*H100,2)</f>
        <v>0</v>
      </c>
      <c r="K100" s="270" t="s">
        <v>19</v>
      </c>
      <c r="L100" s="275"/>
      <c r="M100" s="276" t="s">
        <v>19</v>
      </c>
      <c r="N100" s="277" t="s">
        <v>46</v>
      </c>
      <c r="O100" s="86"/>
      <c r="P100" s="226">
        <f>O100*H100</f>
        <v>0</v>
      </c>
      <c r="Q100" s="226">
        <v>4.0000000000000003E-05</v>
      </c>
      <c r="R100" s="226">
        <f>Q100*H100</f>
        <v>0.00020000000000000001</v>
      </c>
      <c r="S100" s="226">
        <v>0</v>
      </c>
      <c r="T100" s="227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8" t="s">
        <v>477</v>
      </c>
      <c r="AT100" s="228" t="s">
        <v>315</v>
      </c>
      <c r="AU100" s="228" t="s">
        <v>84</v>
      </c>
      <c r="AY100" s="19" t="s">
        <v>262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19" t="s">
        <v>82</v>
      </c>
      <c r="BK100" s="229">
        <f>ROUND(I100*H100,2)</f>
        <v>0</v>
      </c>
      <c r="BL100" s="19" t="s">
        <v>367</v>
      </c>
      <c r="BM100" s="228" t="s">
        <v>2888</v>
      </c>
    </row>
    <row r="101" s="2" customFormat="1" ht="16.5" customHeight="1">
      <c r="A101" s="40"/>
      <c r="B101" s="41"/>
      <c r="C101" s="268" t="s">
        <v>2413</v>
      </c>
      <c r="D101" s="268" t="s">
        <v>315</v>
      </c>
      <c r="E101" s="269" t="s">
        <v>2414</v>
      </c>
      <c r="F101" s="270" t="s">
        <v>2415</v>
      </c>
      <c r="G101" s="271" t="s">
        <v>370</v>
      </c>
      <c r="H101" s="272">
        <v>1</v>
      </c>
      <c r="I101" s="273"/>
      <c r="J101" s="274">
        <f>ROUND(I101*H101,2)</f>
        <v>0</v>
      </c>
      <c r="K101" s="270" t="s">
        <v>19</v>
      </c>
      <c r="L101" s="275"/>
      <c r="M101" s="276" t="s">
        <v>19</v>
      </c>
      <c r="N101" s="277" t="s">
        <v>46</v>
      </c>
      <c r="O101" s="86"/>
      <c r="P101" s="226">
        <f>O101*H101</f>
        <v>0</v>
      </c>
      <c r="Q101" s="226">
        <v>5.0000000000000002E-05</v>
      </c>
      <c r="R101" s="226">
        <f>Q101*H101</f>
        <v>5.0000000000000002E-05</v>
      </c>
      <c r="S101" s="226">
        <v>0</v>
      </c>
      <c r="T101" s="227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8" t="s">
        <v>477</v>
      </c>
      <c r="AT101" s="228" t="s">
        <v>315</v>
      </c>
      <c r="AU101" s="228" t="s">
        <v>84</v>
      </c>
      <c r="AY101" s="19" t="s">
        <v>262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19" t="s">
        <v>82</v>
      </c>
      <c r="BK101" s="229">
        <f>ROUND(I101*H101,2)</f>
        <v>0</v>
      </c>
      <c r="BL101" s="19" t="s">
        <v>367</v>
      </c>
      <c r="BM101" s="228" t="s">
        <v>2889</v>
      </c>
    </row>
    <row r="102" s="2" customFormat="1" ht="16.5" customHeight="1">
      <c r="A102" s="40"/>
      <c r="B102" s="41"/>
      <c r="C102" s="217" t="s">
        <v>428</v>
      </c>
      <c r="D102" s="217" t="s">
        <v>264</v>
      </c>
      <c r="E102" s="218" t="s">
        <v>2475</v>
      </c>
      <c r="F102" s="219" t="s">
        <v>2476</v>
      </c>
      <c r="G102" s="220" t="s">
        <v>130</v>
      </c>
      <c r="H102" s="221">
        <v>80</v>
      </c>
      <c r="I102" s="222"/>
      <c r="J102" s="223">
        <f>ROUND(I102*H102,2)</f>
        <v>0</v>
      </c>
      <c r="K102" s="219" t="s">
        <v>19</v>
      </c>
      <c r="L102" s="46"/>
      <c r="M102" s="224" t="s">
        <v>19</v>
      </c>
      <c r="N102" s="225" t="s">
        <v>46</v>
      </c>
      <c r="O102" s="86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8" t="s">
        <v>367</v>
      </c>
      <c r="AT102" s="228" t="s">
        <v>264</v>
      </c>
      <c r="AU102" s="228" t="s">
        <v>84</v>
      </c>
      <c r="AY102" s="19" t="s">
        <v>262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19" t="s">
        <v>82</v>
      </c>
      <c r="BK102" s="229">
        <f>ROUND(I102*H102,2)</f>
        <v>0</v>
      </c>
      <c r="BL102" s="19" t="s">
        <v>367</v>
      </c>
      <c r="BM102" s="228" t="s">
        <v>2890</v>
      </c>
    </row>
    <row r="103" s="2" customFormat="1" ht="16.5" customHeight="1">
      <c r="A103" s="40"/>
      <c r="B103" s="41"/>
      <c r="C103" s="268" t="s">
        <v>2478</v>
      </c>
      <c r="D103" s="268" t="s">
        <v>315</v>
      </c>
      <c r="E103" s="269" t="s">
        <v>2479</v>
      </c>
      <c r="F103" s="270" t="s">
        <v>2480</v>
      </c>
      <c r="G103" s="271" t="s">
        <v>130</v>
      </c>
      <c r="H103" s="272">
        <v>80</v>
      </c>
      <c r="I103" s="273"/>
      <c r="J103" s="274">
        <f>ROUND(I103*H103,2)</f>
        <v>0</v>
      </c>
      <c r="K103" s="270" t="s">
        <v>19</v>
      </c>
      <c r="L103" s="275"/>
      <c r="M103" s="276" t="s">
        <v>19</v>
      </c>
      <c r="N103" s="277" t="s">
        <v>46</v>
      </c>
      <c r="O103" s="86"/>
      <c r="P103" s="226">
        <f>O103*H103</f>
        <v>0</v>
      </c>
      <c r="Q103" s="226">
        <v>0.00017000000000000001</v>
      </c>
      <c r="R103" s="226">
        <f>Q103*H103</f>
        <v>0.013600000000000001</v>
      </c>
      <c r="S103" s="226">
        <v>0</v>
      </c>
      <c r="T103" s="227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8" t="s">
        <v>477</v>
      </c>
      <c r="AT103" s="228" t="s">
        <v>315</v>
      </c>
      <c r="AU103" s="228" t="s">
        <v>84</v>
      </c>
      <c r="AY103" s="19" t="s">
        <v>262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19" t="s">
        <v>82</v>
      </c>
      <c r="BK103" s="229">
        <f>ROUND(I103*H103,2)</f>
        <v>0</v>
      </c>
      <c r="BL103" s="19" t="s">
        <v>367</v>
      </c>
      <c r="BM103" s="228" t="s">
        <v>2891</v>
      </c>
    </row>
    <row r="104" s="2" customFormat="1" ht="16.5" customHeight="1">
      <c r="A104" s="40"/>
      <c r="B104" s="41"/>
      <c r="C104" s="217" t="s">
        <v>1084</v>
      </c>
      <c r="D104" s="217" t="s">
        <v>264</v>
      </c>
      <c r="E104" s="218" t="s">
        <v>2538</v>
      </c>
      <c r="F104" s="219" t="s">
        <v>2539</v>
      </c>
      <c r="G104" s="220" t="s">
        <v>370</v>
      </c>
      <c r="H104" s="221">
        <v>15</v>
      </c>
      <c r="I104" s="222"/>
      <c r="J104" s="223">
        <f>ROUND(I104*H104,2)</f>
        <v>0</v>
      </c>
      <c r="K104" s="219" t="s">
        <v>19</v>
      </c>
      <c r="L104" s="46"/>
      <c r="M104" s="224" t="s">
        <v>19</v>
      </c>
      <c r="N104" s="225" t="s">
        <v>46</v>
      </c>
      <c r="O104" s="86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8" t="s">
        <v>367</v>
      </c>
      <c r="AT104" s="228" t="s">
        <v>264</v>
      </c>
      <c r="AU104" s="228" t="s">
        <v>84</v>
      </c>
      <c r="AY104" s="19" t="s">
        <v>262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19" t="s">
        <v>82</v>
      </c>
      <c r="BK104" s="229">
        <f>ROUND(I104*H104,2)</f>
        <v>0</v>
      </c>
      <c r="BL104" s="19" t="s">
        <v>367</v>
      </c>
      <c r="BM104" s="228" t="s">
        <v>2892</v>
      </c>
    </row>
    <row r="105" s="2" customFormat="1" ht="16.5" customHeight="1">
      <c r="A105" s="40"/>
      <c r="B105" s="41"/>
      <c r="C105" s="217" t="s">
        <v>2585</v>
      </c>
      <c r="D105" s="217" t="s">
        <v>264</v>
      </c>
      <c r="E105" s="218" t="s">
        <v>2586</v>
      </c>
      <c r="F105" s="219" t="s">
        <v>2587</v>
      </c>
      <c r="G105" s="220" t="s">
        <v>370</v>
      </c>
      <c r="H105" s="221">
        <v>2</v>
      </c>
      <c r="I105" s="222"/>
      <c r="J105" s="223">
        <f>ROUND(I105*H105,2)</f>
        <v>0</v>
      </c>
      <c r="K105" s="219" t="s">
        <v>19</v>
      </c>
      <c r="L105" s="46"/>
      <c r="M105" s="224" t="s">
        <v>19</v>
      </c>
      <c r="N105" s="225" t="s">
        <v>46</v>
      </c>
      <c r="O105" s="86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8" t="s">
        <v>367</v>
      </c>
      <c r="AT105" s="228" t="s">
        <v>264</v>
      </c>
      <c r="AU105" s="228" t="s">
        <v>84</v>
      </c>
      <c r="AY105" s="19" t="s">
        <v>262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19" t="s">
        <v>82</v>
      </c>
      <c r="BK105" s="229">
        <f>ROUND(I105*H105,2)</f>
        <v>0</v>
      </c>
      <c r="BL105" s="19" t="s">
        <v>367</v>
      </c>
      <c r="BM105" s="228" t="s">
        <v>2893</v>
      </c>
    </row>
    <row r="106" s="2" customFormat="1" ht="16.5" customHeight="1">
      <c r="A106" s="40"/>
      <c r="B106" s="41"/>
      <c r="C106" s="268" t="s">
        <v>2593</v>
      </c>
      <c r="D106" s="268" t="s">
        <v>315</v>
      </c>
      <c r="E106" s="269" t="s">
        <v>2594</v>
      </c>
      <c r="F106" s="270" t="s">
        <v>2595</v>
      </c>
      <c r="G106" s="271" t="s">
        <v>370</v>
      </c>
      <c r="H106" s="272">
        <v>2</v>
      </c>
      <c r="I106" s="273"/>
      <c r="J106" s="274">
        <f>ROUND(I106*H106,2)</f>
        <v>0</v>
      </c>
      <c r="K106" s="270" t="s">
        <v>19</v>
      </c>
      <c r="L106" s="275"/>
      <c r="M106" s="276" t="s">
        <v>19</v>
      </c>
      <c r="N106" s="277" t="s">
        <v>46</v>
      </c>
      <c r="O106" s="86"/>
      <c r="P106" s="226">
        <f>O106*H106</f>
        <v>0</v>
      </c>
      <c r="Q106" s="226">
        <v>6.9999999999999994E-05</v>
      </c>
      <c r="R106" s="226">
        <f>Q106*H106</f>
        <v>0.00013999999999999999</v>
      </c>
      <c r="S106" s="226">
        <v>0</v>
      </c>
      <c r="T106" s="22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8" t="s">
        <v>477</v>
      </c>
      <c r="AT106" s="228" t="s">
        <v>315</v>
      </c>
      <c r="AU106" s="228" t="s">
        <v>84</v>
      </c>
      <c r="AY106" s="19" t="s">
        <v>262</v>
      </c>
      <c r="BE106" s="229">
        <f>IF(N106="základní",J106,0)</f>
        <v>0</v>
      </c>
      <c r="BF106" s="229">
        <f>IF(N106="snížená",J106,0)</f>
        <v>0</v>
      </c>
      <c r="BG106" s="229">
        <f>IF(N106="zákl. přenesená",J106,0)</f>
        <v>0</v>
      </c>
      <c r="BH106" s="229">
        <f>IF(N106="sníž. přenesená",J106,0)</f>
        <v>0</v>
      </c>
      <c r="BI106" s="229">
        <f>IF(N106="nulová",J106,0)</f>
        <v>0</v>
      </c>
      <c r="BJ106" s="19" t="s">
        <v>82</v>
      </c>
      <c r="BK106" s="229">
        <f>ROUND(I106*H106,2)</f>
        <v>0</v>
      </c>
      <c r="BL106" s="19" t="s">
        <v>367</v>
      </c>
      <c r="BM106" s="228" t="s">
        <v>2894</v>
      </c>
    </row>
    <row r="107" s="2" customFormat="1" ht="16.5" customHeight="1">
      <c r="A107" s="40"/>
      <c r="B107" s="41"/>
      <c r="C107" s="217" t="s">
        <v>2597</v>
      </c>
      <c r="D107" s="217" t="s">
        <v>264</v>
      </c>
      <c r="E107" s="218" t="s">
        <v>2598</v>
      </c>
      <c r="F107" s="219" t="s">
        <v>2599</v>
      </c>
      <c r="G107" s="220" t="s">
        <v>370</v>
      </c>
      <c r="H107" s="221">
        <v>4</v>
      </c>
      <c r="I107" s="222"/>
      <c r="J107" s="223">
        <f>ROUND(I107*H107,2)</f>
        <v>0</v>
      </c>
      <c r="K107" s="219" t="s">
        <v>19</v>
      </c>
      <c r="L107" s="46"/>
      <c r="M107" s="224" t="s">
        <v>19</v>
      </c>
      <c r="N107" s="225" t="s">
        <v>46</v>
      </c>
      <c r="O107" s="86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8" t="s">
        <v>367</v>
      </c>
      <c r="AT107" s="228" t="s">
        <v>264</v>
      </c>
      <c r="AU107" s="228" t="s">
        <v>84</v>
      </c>
      <c r="AY107" s="19" t="s">
        <v>262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19" t="s">
        <v>82</v>
      </c>
      <c r="BK107" s="229">
        <f>ROUND(I107*H107,2)</f>
        <v>0</v>
      </c>
      <c r="BL107" s="19" t="s">
        <v>367</v>
      </c>
      <c r="BM107" s="228" t="s">
        <v>2895</v>
      </c>
    </row>
    <row r="108" s="2" customFormat="1" ht="16.5" customHeight="1">
      <c r="A108" s="40"/>
      <c r="B108" s="41"/>
      <c r="C108" s="268" t="s">
        <v>2601</v>
      </c>
      <c r="D108" s="268" t="s">
        <v>315</v>
      </c>
      <c r="E108" s="269" t="s">
        <v>2602</v>
      </c>
      <c r="F108" s="270" t="s">
        <v>2603</v>
      </c>
      <c r="G108" s="271" t="s">
        <v>370</v>
      </c>
      <c r="H108" s="272">
        <v>4</v>
      </c>
      <c r="I108" s="273"/>
      <c r="J108" s="274">
        <f>ROUND(I108*H108,2)</f>
        <v>0</v>
      </c>
      <c r="K108" s="270" t="s">
        <v>19</v>
      </c>
      <c r="L108" s="275"/>
      <c r="M108" s="276" t="s">
        <v>19</v>
      </c>
      <c r="N108" s="277" t="s">
        <v>46</v>
      </c>
      <c r="O108" s="86"/>
      <c r="P108" s="226">
        <f>O108*H108</f>
        <v>0</v>
      </c>
      <c r="Q108" s="226">
        <v>0.00010000000000000001</v>
      </c>
      <c r="R108" s="226">
        <f>Q108*H108</f>
        <v>0.00040000000000000002</v>
      </c>
      <c r="S108" s="226">
        <v>0</v>
      </c>
      <c r="T108" s="22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8" t="s">
        <v>477</v>
      </c>
      <c r="AT108" s="228" t="s">
        <v>315</v>
      </c>
      <c r="AU108" s="228" t="s">
        <v>84</v>
      </c>
      <c r="AY108" s="19" t="s">
        <v>262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19" t="s">
        <v>82</v>
      </c>
      <c r="BK108" s="229">
        <f>ROUND(I108*H108,2)</f>
        <v>0</v>
      </c>
      <c r="BL108" s="19" t="s">
        <v>367</v>
      </c>
      <c r="BM108" s="228" t="s">
        <v>2896</v>
      </c>
    </row>
    <row r="109" s="12" customFormat="1" ht="25.92" customHeight="1">
      <c r="A109" s="12"/>
      <c r="B109" s="201"/>
      <c r="C109" s="202"/>
      <c r="D109" s="203" t="s">
        <v>74</v>
      </c>
      <c r="E109" s="204" t="s">
        <v>1959</v>
      </c>
      <c r="F109" s="204" t="s">
        <v>1960</v>
      </c>
      <c r="G109" s="202"/>
      <c r="H109" s="202"/>
      <c r="I109" s="205"/>
      <c r="J109" s="206">
        <f>BK109</f>
        <v>0</v>
      </c>
      <c r="K109" s="202"/>
      <c r="L109" s="207"/>
      <c r="M109" s="208"/>
      <c r="N109" s="209"/>
      <c r="O109" s="209"/>
      <c r="P109" s="210">
        <f>P110+P112</f>
        <v>0</v>
      </c>
      <c r="Q109" s="209"/>
      <c r="R109" s="210">
        <f>R110+R112</f>
        <v>0</v>
      </c>
      <c r="S109" s="209"/>
      <c r="T109" s="211">
        <f>T110+T112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2" t="s">
        <v>295</v>
      </c>
      <c r="AT109" s="213" t="s">
        <v>74</v>
      </c>
      <c r="AU109" s="213" t="s">
        <v>75</v>
      </c>
      <c r="AY109" s="212" t="s">
        <v>262</v>
      </c>
      <c r="BK109" s="214">
        <f>BK110+BK112</f>
        <v>0</v>
      </c>
    </row>
    <row r="110" s="12" customFormat="1" ht="22.8" customHeight="1">
      <c r="A110" s="12"/>
      <c r="B110" s="201"/>
      <c r="C110" s="202"/>
      <c r="D110" s="203" t="s">
        <v>74</v>
      </c>
      <c r="E110" s="215" t="s">
        <v>2803</v>
      </c>
      <c r="F110" s="215" t="s">
        <v>2804</v>
      </c>
      <c r="G110" s="202"/>
      <c r="H110" s="202"/>
      <c r="I110" s="205"/>
      <c r="J110" s="216">
        <f>BK110</f>
        <v>0</v>
      </c>
      <c r="K110" s="202"/>
      <c r="L110" s="207"/>
      <c r="M110" s="208"/>
      <c r="N110" s="209"/>
      <c r="O110" s="209"/>
      <c r="P110" s="210">
        <f>P111</f>
        <v>0</v>
      </c>
      <c r="Q110" s="209"/>
      <c r="R110" s="210">
        <f>R111</f>
        <v>0</v>
      </c>
      <c r="S110" s="209"/>
      <c r="T110" s="211">
        <f>T111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2" t="s">
        <v>295</v>
      </c>
      <c r="AT110" s="213" t="s">
        <v>74</v>
      </c>
      <c r="AU110" s="213" t="s">
        <v>82</v>
      </c>
      <c r="AY110" s="212" t="s">
        <v>262</v>
      </c>
      <c r="BK110" s="214">
        <f>BK111</f>
        <v>0</v>
      </c>
    </row>
    <row r="111" s="2" customFormat="1" ht="16.5" customHeight="1">
      <c r="A111" s="40"/>
      <c r="B111" s="41"/>
      <c r="C111" s="217" t="s">
        <v>1053</v>
      </c>
      <c r="D111" s="217" t="s">
        <v>264</v>
      </c>
      <c r="E111" s="218" t="s">
        <v>2805</v>
      </c>
      <c r="F111" s="219" t="s">
        <v>2806</v>
      </c>
      <c r="G111" s="220" t="s">
        <v>845</v>
      </c>
      <c r="H111" s="221">
        <v>1</v>
      </c>
      <c r="I111" s="222"/>
      <c r="J111" s="223">
        <f>ROUND(I111*H111,2)</f>
        <v>0</v>
      </c>
      <c r="K111" s="219" t="s">
        <v>19</v>
      </c>
      <c r="L111" s="46"/>
      <c r="M111" s="224" t="s">
        <v>19</v>
      </c>
      <c r="N111" s="225" t="s">
        <v>46</v>
      </c>
      <c r="O111" s="86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8" t="s">
        <v>1965</v>
      </c>
      <c r="AT111" s="228" t="s">
        <v>264</v>
      </c>
      <c r="AU111" s="228" t="s">
        <v>84</v>
      </c>
      <c r="AY111" s="19" t="s">
        <v>262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19" t="s">
        <v>82</v>
      </c>
      <c r="BK111" s="229">
        <f>ROUND(I111*H111,2)</f>
        <v>0</v>
      </c>
      <c r="BL111" s="19" t="s">
        <v>1965</v>
      </c>
      <c r="BM111" s="228" t="s">
        <v>2897</v>
      </c>
    </row>
    <row r="112" s="12" customFormat="1" ht="22.8" customHeight="1">
      <c r="A112" s="12"/>
      <c r="B112" s="201"/>
      <c r="C112" s="202"/>
      <c r="D112" s="203" t="s">
        <v>74</v>
      </c>
      <c r="E112" s="215" t="s">
        <v>2811</v>
      </c>
      <c r="F112" s="215" t="s">
        <v>2812</v>
      </c>
      <c r="G112" s="202"/>
      <c r="H112" s="202"/>
      <c r="I112" s="205"/>
      <c r="J112" s="216">
        <f>BK112</f>
        <v>0</v>
      </c>
      <c r="K112" s="202"/>
      <c r="L112" s="207"/>
      <c r="M112" s="208"/>
      <c r="N112" s="209"/>
      <c r="O112" s="209"/>
      <c r="P112" s="210">
        <f>SUM(P113:P116)</f>
        <v>0</v>
      </c>
      <c r="Q112" s="209"/>
      <c r="R112" s="210">
        <f>SUM(R113:R116)</f>
        <v>0</v>
      </c>
      <c r="S112" s="209"/>
      <c r="T112" s="211">
        <f>SUM(T113:T116)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2" t="s">
        <v>295</v>
      </c>
      <c r="AT112" s="213" t="s">
        <v>74</v>
      </c>
      <c r="AU112" s="213" t="s">
        <v>82</v>
      </c>
      <c r="AY112" s="212" t="s">
        <v>262</v>
      </c>
      <c r="BK112" s="214">
        <f>SUM(BK113:BK116)</f>
        <v>0</v>
      </c>
    </row>
    <row r="113" s="2" customFormat="1" ht="16.5" customHeight="1">
      <c r="A113" s="40"/>
      <c r="B113" s="41"/>
      <c r="C113" s="217" t="s">
        <v>1326</v>
      </c>
      <c r="D113" s="217" t="s">
        <v>264</v>
      </c>
      <c r="E113" s="218" t="s">
        <v>2816</v>
      </c>
      <c r="F113" s="219" t="s">
        <v>2817</v>
      </c>
      <c r="G113" s="220" t="s">
        <v>845</v>
      </c>
      <c r="H113" s="221">
        <v>1</v>
      </c>
      <c r="I113" s="222"/>
      <c r="J113" s="223">
        <f>ROUND(I113*H113,2)</f>
        <v>0</v>
      </c>
      <c r="K113" s="219" t="s">
        <v>19</v>
      </c>
      <c r="L113" s="46"/>
      <c r="M113" s="224" t="s">
        <v>19</v>
      </c>
      <c r="N113" s="225" t="s">
        <v>46</v>
      </c>
      <c r="O113" s="86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8" t="s">
        <v>1965</v>
      </c>
      <c r="AT113" s="228" t="s">
        <v>264</v>
      </c>
      <c r="AU113" s="228" t="s">
        <v>84</v>
      </c>
      <c r="AY113" s="19" t="s">
        <v>262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19" t="s">
        <v>82</v>
      </c>
      <c r="BK113" s="229">
        <f>ROUND(I113*H113,2)</f>
        <v>0</v>
      </c>
      <c r="BL113" s="19" t="s">
        <v>1965</v>
      </c>
      <c r="BM113" s="228" t="s">
        <v>2898</v>
      </c>
    </row>
    <row r="114" s="2" customFormat="1" ht="16.5" customHeight="1">
      <c r="A114" s="40"/>
      <c r="B114" s="41"/>
      <c r="C114" s="217" t="s">
        <v>1332</v>
      </c>
      <c r="D114" s="217" t="s">
        <v>264</v>
      </c>
      <c r="E114" s="218" t="s">
        <v>2819</v>
      </c>
      <c r="F114" s="219" t="s">
        <v>2820</v>
      </c>
      <c r="G114" s="220" t="s">
        <v>845</v>
      </c>
      <c r="H114" s="221">
        <v>1</v>
      </c>
      <c r="I114" s="222"/>
      <c r="J114" s="223">
        <f>ROUND(I114*H114,2)</f>
        <v>0</v>
      </c>
      <c r="K114" s="219" t="s">
        <v>19</v>
      </c>
      <c r="L114" s="46"/>
      <c r="M114" s="224" t="s">
        <v>19</v>
      </c>
      <c r="N114" s="225" t="s">
        <v>46</v>
      </c>
      <c r="O114" s="86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8" t="s">
        <v>1965</v>
      </c>
      <c r="AT114" s="228" t="s">
        <v>264</v>
      </c>
      <c r="AU114" s="228" t="s">
        <v>84</v>
      </c>
      <c r="AY114" s="19" t="s">
        <v>262</v>
      </c>
      <c r="BE114" s="229">
        <f>IF(N114="základní",J114,0)</f>
        <v>0</v>
      </c>
      <c r="BF114" s="229">
        <f>IF(N114="snížená",J114,0)</f>
        <v>0</v>
      </c>
      <c r="BG114" s="229">
        <f>IF(N114="zákl. přenesená",J114,0)</f>
        <v>0</v>
      </c>
      <c r="BH114" s="229">
        <f>IF(N114="sníž. přenesená",J114,0)</f>
        <v>0</v>
      </c>
      <c r="BI114" s="229">
        <f>IF(N114="nulová",J114,0)</f>
        <v>0</v>
      </c>
      <c r="BJ114" s="19" t="s">
        <v>82</v>
      </c>
      <c r="BK114" s="229">
        <f>ROUND(I114*H114,2)</f>
        <v>0</v>
      </c>
      <c r="BL114" s="19" t="s">
        <v>1965</v>
      </c>
      <c r="BM114" s="228" t="s">
        <v>2899</v>
      </c>
    </row>
    <row r="115" s="2" customFormat="1" ht="16.5" customHeight="1">
      <c r="A115" s="40"/>
      <c r="B115" s="41"/>
      <c r="C115" s="217" t="s">
        <v>1337</v>
      </c>
      <c r="D115" s="217" t="s">
        <v>264</v>
      </c>
      <c r="E115" s="218" t="s">
        <v>2822</v>
      </c>
      <c r="F115" s="219" t="s">
        <v>2823</v>
      </c>
      <c r="G115" s="220" t="s">
        <v>845</v>
      </c>
      <c r="H115" s="221">
        <v>1</v>
      </c>
      <c r="I115" s="222"/>
      <c r="J115" s="223">
        <f>ROUND(I115*H115,2)</f>
        <v>0</v>
      </c>
      <c r="K115" s="219" t="s">
        <v>19</v>
      </c>
      <c r="L115" s="46"/>
      <c r="M115" s="224" t="s">
        <v>19</v>
      </c>
      <c r="N115" s="225" t="s">
        <v>46</v>
      </c>
      <c r="O115" s="86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8" t="s">
        <v>1965</v>
      </c>
      <c r="AT115" s="228" t="s">
        <v>264</v>
      </c>
      <c r="AU115" s="228" t="s">
        <v>84</v>
      </c>
      <c r="AY115" s="19" t="s">
        <v>262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19" t="s">
        <v>82</v>
      </c>
      <c r="BK115" s="229">
        <f>ROUND(I115*H115,2)</f>
        <v>0</v>
      </c>
      <c r="BL115" s="19" t="s">
        <v>1965</v>
      </c>
      <c r="BM115" s="228" t="s">
        <v>2900</v>
      </c>
    </row>
    <row r="116" s="2" customFormat="1" ht="16.5" customHeight="1">
      <c r="A116" s="40"/>
      <c r="B116" s="41"/>
      <c r="C116" s="217" t="s">
        <v>1069</v>
      </c>
      <c r="D116" s="217" t="s">
        <v>264</v>
      </c>
      <c r="E116" s="218" t="s">
        <v>2829</v>
      </c>
      <c r="F116" s="219" t="s">
        <v>2830</v>
      </c>
      <c r="G116" s="220" t="s">
        <v>845</v>
      </c>
      <c r="H116" s="221">
        <v>1</v>
      </c>
      <c r="I116" s="222"/>
      <c r="J116" s="223">
        <f>ROUND(I116*H116,2)</f>
        <v>0</v>
      </c>
      <c r="K116" s="219" t="s">
        <v>19</v>
      </c>
      <c r="L116" s="46"/>
      <c r="M116" s="295" t="s">
        <v>19</v>
      </c>
      <c r="N116" s="296" t="s">
        <v>46</v>
      </c>
      <c r="O116" s="292"/>
      <c r="P116" s="297">
        <f>O116*H116</f>
        <v>0</v>
      </c>
      <c r="Q116" s="297">
        <v>0</v>
      </c>
      <c r="R116" s="297">
        <f>Q116*H116</f>
        <v>0</v>
      </c>
      <c r="S116" s="297">
        <v>0</v>
      </c>
      <c r="T116" s="298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8" t="s">
        <v>1965</v>
      </c>
      <c r="AT116" s="228" t="s">
        <v>264</v>
      </c>
      <c r="AU116" s="228" t="s">
        <v>84</v>
      </c>
      <c r="AY116" s="19" t="s">
        <v>262</v>
      </c>
      <c r="BE116" s="229">
        <f>IF(N116="základní",J116,0)</f>
        <v>0</v>
      </c>
      <c r="BF116" s="229">
        <f>IF(N116="snížená",J116,0)</f>
        <v>0</v>
      </c>
      <c r="BG116" s="229">
        <f>IF(N116="zákl. přenesená",J116,0)</f>
        <v>0</v>
      </c>
      <c r="BH116" s="229">
        <f>IF(N116="sníž. přenesená",J116,0)</f>
        <v>0</v>
      </c>
      <c r="BI116" s="229">
        <f>IF(N116="nulová",J116,0)</f>
        <v>0</v>
      </c>
      <c r="BJ116" s="19" t="s">
        <v>82</v>
      </c>
      <c r="BK116" s="229">
        <f>ROUND(I116*H116,2)</f>
        <v>0</v>
      </c>
      <c r="BL116" s="19" t="s">
        <v>1965</v>
      </c>
      <c r="BM116" s="228" t="s">
        <v>2901</v>
      </c>
    </row>
    <row r="117" s="2" customFormat="1" ht="6.96" customHeight="1">
      <c r="A117" s="40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46"/>
      <c r="M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</sheetData>
  <sheetProtection sheet="1" autoFilter="0" formatColumns="0" formatRows="0" objects="1" scenarios="1" spinCount="100000" saltValue="1BtiqdXeHA2DVxTTM6JuZZ8SMlcJeK/DFb5jd8SWoF6AcoirulHTXthXl1xN5nj7BP6DBBzcUo91+33zsgy13Q==" hashValue="mv8keIJfDhcBCxH7IUSCzNF7VJh4m9VpKS8PMxAALg49k/3QGgB08ZobSmglU0Aj67m/tYemrTFZLnLv6KAd9g==" algorithmName="SHA-512" password="CC3D"/>
  <autoFilter ref="C95:K11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2"/>
      <c r="C3" s="143"/>
      <c r="D3" s="143"/>
      <c r="E3" s="143"/>
      <c r="F3" s="143"/>
      <c r="G3" s="143"/>
      <c r="H3" s="22"/>
    </row>
    <row r="4" s="1" customFormat="1" ht="24.96" customHeight="1">
      <c r="B4" s="22"/>
      <c r="C4" s="144" t="s">
        <v>2902</v>
      </c>
      <c r="H4" s="22"/>
    </row>
    <row r="5" s="1" customFormat="1" ht="12" customHeight="1">
      <c r="B5" s="22"/>
      <c r="C5" s="299" t="s">
        <v>13</v>
      </c>
      <c r="D5" s="153" t="s">
        <v>14</v>
      </c>
      <c r="E5" s="1"/>
      <c r="F5" s="1"/>
      <c r="H5" s="22"/>
    </row>
    <row r="6" s="1" customFormat="1" ht="36.96" customHeight="1">
      <c r="B6" s="22"/>
      <c r="C6" s="300" t="s">
        <v>16</v>
      </c>
      <c r="D6" s="301" t="s">
        <v>17</v>
      </c>
      <c r="E6" s="1"/>
      <c r="F6" s="1"/>
      <c r="H6" s="22"/>
    </row>
    <row r="7" s="1" customFormat="1" ht="16.5" customHeight="1">
      <c r="B7" s="22"/>
      <c r="C7" s="146" t="s">
        <v>23</v>
      </c>
      <c r="D7" s="150" t="str">
        <f>'Rekapitulace stavby'!AN8</f>
        <v>24. 3. 2022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90"/>
      <c r="B9" s="302"/>
      <c r="C9" s="303" t="s">
        <v>56</v>
      </c>
      <c r="D9" s="304" t="s">
        <v>57</v>
      </c>
      <c r="E9" s="304" t="s">
        <v>249</v>
      </c>
      <c r="F9" s="305" t="s">
        <v>2903</v>
      </c>
      <c r="G9" s="190"/>
      <c r="H9" s="302"/>
    </row>
    <row r="10" s="2" customFormat="1" ht="26.4" customHeight="1">
      <c r="A10" s="40"/>
      <c r="B10" s="46"/>
      <c r="C10" s="306" t="s">
        <v>14</v>
      </c>
      <c r="D10" s="306" t="s">
        <v>17</v>
      </c>
      <c r="E10" s="40"/>
      <c r="F10" s="40"/>
      <c r="G10" s="40"/>
      <c r="H10" s="46"/>
    </row>
    <row r="11" s="2" customFormat="1" ht="16.8" customHeight="1">
      <c r="A11" s="40"/>
      <c r="B11" s="46"/>
      <c r="C11" s="307" t="s">
        <v>122</v>
      </c>
      <c r="D11" s="308" t="s">
        <v>123</v>
      </c>
      <c r="E11" s="309" t="s">
        <v>116</v>
      </c>
      <c r="F11" s="310">
        <v>168.66</v>
      </c>
      <c r="G11" s="40"/>
      <c r="H11" s="46"/>
    </row>
    <row r="12" s="2" customFormat="1" ht="16.8" customHeight="1">
      <c r="A12" s="40"/>
      <c r="B12" s="46"/>
      <c r="C12" s="307" t="s">
        <v>125</v>
      </c>
      <c r="D12" s="308" t="s">
        <v>126</v>
      </c>
      <c r="E12" s="309" t="s">
        <v>116</v>
      </c>
      <c r="F12" s="310">
        <v>202.19499999999999</v>
      </c>
      <c r="G12" s="40"/>
      <c r="H12" s="46"/>
    </row>
    <row r="13" s="2" customFormat="1" ht="16.8" customHeight="1">
      <c r="A13" s="40"/>
      <c r="B13" s="46"/>
      <c r="C13" s="307" t="s">
        <v>140</v>
      </c>
      <c r="D13" s="308" t="s">
        <v>140</v>
      </c>
      <c r="E13" s="309" t="s">
        <v>130</v>
      </c>
      <c r="F13" s="310">
        <v>266.60000000000002</v>
      </c>
      <c r="G13" s="40"/>
      <c r="H13" s="46"/>
    </row>
    <row r="14" s="2" customFormat="1" ht="16.8" customHeight="1">
      <c r="A14" s="40"/>
      <c r="B14" s="46"/>
      <c r="C14" s="307" t="s">
        <v>150</v>
      </c>
      <c r="D14" s="308" t="s">
        <v>151</v>
      </c>
      <c r="E14" s="309" t="s">
        <v>130</v>
      </c>
      <c r="F14" s="310">
        <v>129.19999999999999</v>
      </c>
      <c r="G14" s="40"/>
      <c r="H14" s="46"/>
    </row>
    <row r="15" s="2" customFormat="1" ht="16.8" customHeight="1">
      <c r="A15" s="40"/>
      <c r="B15" s="46"/>
      <c r="C15" s="307" t="s">
        <v>156</v>
      </c>
      <c r="D15" s="308" t="s">
        <v>157</v>
      </c>
      <c r="E15" s="309" t="s">
        <v>130</v>
      </c>
      <c r="F15" s="310">
        <v>30.050000000000001</v>
      </c>
      <c r="G15" s="40"/>
      <c r="H15" s="46"/>
    </row>
    <row r="16" s="2" customFormat="1" ht="16.8" customHeight="1">
      <c r="A16" s="40"/>
      <c r="B16" s="46"/>
      <c r="C16" s="307" t="s">
        <v>184</v>
      </c>
      <c r="D16" s="308" t="s">
        <v>184</v>
      </c>
      <c r="E16" s="309" t="s">
        <v>19</v>
      </c>
      <c r="F16" s="310">
        <v>194.006</v>
      </c>
      <c r="G16" s="40"/>
      <c r="H16" s="46"/>
    </row>
    <row r="17" s="2" customFormat="1" ht="16.8" customHeight="1">
      <c r="A17" s="40"/>
      <c r="B17" s="46"/>
      <c r="C17" s="307" t="s">
        <v>186</v>
      </c>
      <c r="D17" s="308" t="s">
        <v>187</v>
      </c>
      <c r="E17" s="309" t="s">
        <v>137</v>
      </c>
      <c r="F17" s="310">
        <v>15.52</v>
      </c>
      <c r="G17" s="40"/>
      <c r="H17" s="46"/>
    </row>
    <row r="18" s="2" customFormat="1" ht="16.8" customHeight="1">
      <c r="A18" s="40"/>
      <c r="B18" s="46"/>
      <c r="C18" s="307" t="s">
        <v>2904</v>
      </c>
      <c r="D18" s="308" t="s">
        <v>2905</v>
      </c>
      <c r="E18" s="309" t="s">
        <v>116</v>
      </c>
      <c r="F18" s="310">
        <v>344.33499999999998</v>
      </c>
      <c r="G18" s="40"/>
      <c r="H18" s="46"/>
    </row>
    <row r="19" s="2" customFormat="1" ht="16.8" customHeight="1">
      <c r="A19" s="40"/>
      <c r="B19" s="46"/>
      <c r="C19" s="307" t="s">
        <v>2906</v>
      </c>
      <c r="D19" s="308" t="s">
        <v>2907</v>
      </c>
      <c r="E19" s="309" t="s">
        <v>116</v>
      </c>
      <c r="F19" s="310">
        <v>177.24000000000001</v>
      </c>
      <c r="G19" s="40"/>
      <c r="H19" s="46"/>
    </row>
    <row r="20" s="2" customFormat="1" ht="26.4" customHeight="1">
      <c r="A20" s="40"/>
      <c r="B20" s="46"/>
      <c r="C20" s="306" t="s">
        <v>2908</v>
      </c>
      <c r="D20" s="306" t="s">
        <v>87</v>
      </c>
      <c r="E20" s="40"/>
      <c r="F20" s="40"/>
      <c r="G20" s="40"/>
      <c r="H20" s="46"/>
    </row>
    <row r="21" s="2" customFormat="1" ht="16.8" customHeight="1">
      <c r="A21" s="40"/>
      <c r="B21" s="46"/>
      <c r="C21" s="307" t="s">
        <v>114</v>
      </c>
      <c r="D21" s="308" t="s">
        <v>115</v>
      </c>
      <c r="E21" s="309" t="s">
        <v>116</v>
      </c>
      <c r="F21" s="310">
        <v>115.15000000000001</v>
      </c>
      <c r="G21" s="40"/>
      <c r="H21" s="46"/>
    </row>
    <row r="22" s="2" customFormat="1" ht="16.8" customHeight="1">
      <c r="A22" s="40"/>
      <c r="B22" s="46"/>
      <c r="C22" s="311" t="s">
        <v>19</v>
      </c>
      <c r="D22" s="311" t="s">
        <v>273</v>
      </c>
      <c r="E22" s="19" t="s">
        <v>19</v>
      </c>
      <c r="F22" s="312">
        <v>0</v>
      </c>
      <c r="G22" s="40"/>
      <c r="H22" s="46"/>
    </row>
    <row r="23" s="2" customFormat="1" ht="16.8" customHeight="1">
      <c r="A23" s="40"/>
      <c r="B23" s="46"/>
      <c r="C23" s="311" t="s">
        <v>19</v>
      </c>
      <c r="D23" s="311" t="s">
        <v>1095</v>
      </c>
      <c r="E23" s="19" t="s">
        <v>19</v>
      </c>
      <c r="F23" s="312">
        <v>0</v>
      </c>
      <c r="G23" s="40"/>
      <c r="H23" s="46"/>
    </row>
    <row r="24" s="2" customFormat="1" ht="16.8" customHeight="1">
      <c r="A24" s="40"/>
      <c r="B24" s="46"/>
      <c r="C24" s="311" t="s">
        <v>19</v>
      </c>
      <c r="D24" s="311" t="s">
        <v>743</v>
      </c>
      <c r="E24" s="19" t="s">
        <v>19</v>
      </c>
      <c r="F24" s="312">
        <v>0</v>
      </c>
      <c r="G24" s="40"/>
      <c r="H24" s="46"/>
    </row>
    <row r="25" s="2" customFormat="1" ht="16.8" customHeight="1">
      <c r="A25" s="40"/>
      <c r="B25" s="46"/>
      <c r="C25" s="311" t="s">
        <v>19</v>
      </c>
      <c r="D25" s="311" t="s">
        <v>334</v>
      </c>
      <c r="E25" s="19" t="s">
        <v>19</v>
      </c>
      <c r="F25" s="312">
        <v>0</v>
      </c>
      <c r="G25" s="40"/>
      <c r="H25" s="46"/>
    </row>
    <row r="26" s="2" customFormat="1" ht="16.8" customHeight="1">
      <c r="A26" s="40"/>
      <c r="B26" s="46"/>
      <c r="C26" s="311" t="s">
        <v>19</v>
      </c>
      <c r="D26" s="311" t="s">
        <v>744</v>
      </c>
      <c r="E26" s="19" t="s">
        <v>19</v>
      </c>
      <c r="F26" s="312">
        <v>0</v>
      </c>
      <c r="G26" s="40"/>
      <c r="H26" s="46"/>
    </row>
    <row r="27" s="2" customFormat="1" ht="16.8" customHeight="1">
      <c r="A27" s="40"/>
      <c r="B27" s="46"/>
      <c r="C27" s="311" t="s">
        <v>19</v>
      </c>
      <c r="D27" s="311" t="s">
        <v>404</v>
      </c>
      <c r="E27" s="19" t="s">
        <v>19</v>
      </c>
      <c r="F27" s="312">
        <v>0</v>
      </c>
      <c r="G27" s="40"/>
      <c r="H27" s="46"/>
    </row>
    <row r="28" s="2" customFormat="1" ht="16.8" customHeight="1">
      <c r="A28" s="40"/>
      <c r="B28" s="46"/>
      <c r="C28" s="311" t="s">
        <v>19</v>
      </c>
      <c r="D28" s="311" t="s">
        <v>506</v>
      </c>
      <c r="E28" s="19" t="s">
        <v>19</v>
      </c>
      <c r="F28" s="312">
        <v>6.3700000000000001</v>
      </c>
      <c r="G28" s="40"/>
      <c r="H28" s="46"/>
    </row>
    <row r="29" s="2" customFormat="1" ht="16.8" customHeight="1">
      <c r="A29" s="40"/>
      <c r="B29" s="46"/>
      <c r="C29" s="311" t="s">
        <v>19</v>
      </c>
      <c r="D29" s="311" t="s">
        <v>507</v>
      </c>
      <c r="E29" s="19" t="s">
        <v>19</v>
      </c>
      <c r="F29" s="312">
        <v>1.98</v>
      </c>
      <c r="G29" s="40"/>
      <c r="H29" s="46"/>
    </row>
    <row r="30" s="2" customFormat="1" ht="16.8" customHeight="1">
      <c r="A30" s="40"/>
      <c r="B30" s="46"/>
      <c r="C30" s="311" t="s">
        <v>19</v>
      </c>
      <c r="D30" s="311" t="s">
        <v>508</v>
      </c>
      <c r="E30" s="19" t="s">
        <v>19</v>
      </c>
      <c r="F30" s="312">
        <v>4.6600000000000001</v>
      </c>
      <c r="G30" s="40"/>
      <c r="H30" s="46"/>
    </row>
    <row r="31" s="2" customFormat="1" ht="16.8" customHeight="1">
      <c r="A31" s="40"/>
      <c r="B31" s="46"/>
      <c r="C31" s="311" t="s">
        <v>19</v>
      </c>
      <c r="D31" s="311" t="s">
        <v>509</v>
      </c>
      <c r="E31" s="19" t="s">
        <v>19</v>
      </c>
      <c r="F31" s="312">
        <v>1.8899999999999999</v>
      </c>
      <c r="G31" s="40"/>
      <c r="H31" s="46"/>
    </row>
    <row r="32" s="2" customFormat="1" ht="16.8" customHeight="1">
      <c r="A32" s="40"/>
      <c r="B32" s="46"/>
      <c r="C32" s="311" t="s">
        <v>19</v>
      </c>
      <c r="D32" s="311" t="s">
        <v>510</v>
      </c>
      <c r="E32" s="19" t="s">
        <v>19</v>
      </c>
      <c r="F32" s="312">
        <v>2.8799999999999999</v>
      </c>
      <c r="G32" s="40"/>
      <c r="H32" s="46"/>
    </row>
    <row r="33" s="2" customFormat="1" ht="16.8" customHeight="1">
      <c r="A33" s="40"/>
      <c r="B33" s="46"/>
      <c r="C33" s="311" t="s">
        <v>19</v>
      </c>
      <c r="D33" s="311" t="s">
        <v>511</v>
      </c>
      <c r="E33" s="19" t="s">
        <v>19</v>
      </c>
      <c r="F33" s="312">
        <v>3.3199999999999998</v>
      </c>
      <c r="G33" s="40"/>
      <c r="H33" s="46"/>
    </row>
    <row r="34" s="2" customFormat="1" ht="16.8" customHeight="1">
      <c r="A34" s="40"/>
      <c r="B34" s="46"/>
      <c r="C34" s="311" t="s">
        <v>19</v>
      </c>
      <c r="D34" s="311" t="s">
        <v>512</v>
      </c>
      <c r="E34" s="19" t="s">
        <v>19</v>
      </c>
      <c r="F34" s="312">
        <v>4.6600000000000001</v>
      </c>
      <c r="G34" s="40"/>
      <c r="H34" s="46"/>
    </row>
    <row r="35" s="2" customFormat="1" ht="16.8" customHeight="1">
      <c r="A35" s="40"/>
      <c r="B35" s="46"/>
      <c r="C35" s="311" t="s">
        <v>19</v>
      </c>
      <c r="D35" s="311" t="s">
        <v>513</v>
      </c>
      <c r="E35" s="19" t="s">
        <v>19</v>
      </c>
      <c r="F35" s="312">
        <v>67.859999999999999</v>
      </c>
      <c r="G35" s="40"/>
      <c r="H35" s="46"/>
    </row>
    <row r="36" s="2" customFormat="1" ht="16.8" customHeight="1">
      <c r="A36" s="40"/>
      <c r="B36" s="46"/>
      <c r="C36" s="311" t="s">
        <v>19</v>
      </c>
      <c r="D36" s="311" t="s">
        <v>514</v>
      </c>
      <c r="E36" s="19" t="s">
        <v>19</v>
      </c>
      <c r="F36" s="312">
        <v>8.5800000000000001</v>
      </c>
      <c r="G36" s="40"/>
      <c r="H36" s="46"/>
    </row>
    <row r="37" s="2" customFormat="1" ht="16.8" customHeight="1">
      <c r="A37" s="40"/>
      <c r="B37" s="46"/>
      <c r="C37" s="311" t="s">
        <v>19</v>
      </c>
      <c r="D37" s="311" t="s">
        <v>720</v>
      </c>
      <c r="E37" s="19" t="s">
        <v>19</v>
      </c>
      <c r="F37" s="312">
        <v>0</v>
      </c>
      <c r="G37" s="40"/>
      <c r="H37" s="46"/>
    </row>
    <row r="38" s="2" customFormat="1" ht="16.8" customHeight="1">
      <c r="A38" s="40"/>
      <c r="B38" s="46"/>
      <c r="C38" s="311" t="s">
        <v>19</v>
      </c>
      <c r="D38" s="311" t="s">
        <v>755</v>
      </c>
      <c r="E38" s="19" t="s">
        <v>19</v>
      </c>
      <c r="F38" s="312">
        <v>12.949999999999999</v>
      </c>
      <c r="G38" s="40"/>
      <c r="H38" s="46"/>
    </row>
    <row r="39" s="2" customFormat="1" ht="16.8" customHeight="1">
      <c r="A39" s="40"/>
      <c r="B39" s="46"/>
      <c r="C39" s="311" t="s">
        <v>114</v>
      </c>
      <c r="D39" s="311" t="s">
        <v>419</v>
      </c>
      <c r="E39" s="19" t="s">
        <v>19</v>
      </c>
      <c r="F39" s="312">
        <v>115.15000000000001</v>
      </c>
      <c r="G39" s="40"/>
      <c r="H39" s="46"/>
    </row>
    <row r="40" s="2" customFormat="1" ht="16.8" customHeight="1">
      <c r="A40" s="40"/>
      <c r="B40" s="46"/>
      <c r="C40" s="313" t="s">
        <v>2909</v>
      </c>
      <c r="D40" s="40"/>
      <c r="E40" s="40"/>
      <c r="F40" s="40"/>
      <c r="G40" s="40"/>
      <c r="H40" s="46"/>
    </row>
    <row r="41" s="2" customFormat="1" ht="16.8" customHeight="1">
      <c r="A41" s="40"/>
      <c r="B41" s="46"/>
      <c r="C41" s="311" t="s">
        <v>1105</v>
      </c>
      <c r="D41" s="311" t="s">
        <v>2910</v>
      </c>
      <c r="E41" s="19" t="s">
        <v>116</v>
      </c>
      <c r="F41" s="312">
        <v>115.15000000000001</v>
      </c>
      <c r="G41" s="40"/>
      <c r="H41" s="46"/>
    </row>
    <row r="42" s="2" customFormat="1" ht="16.8" customHeight="1">
      <c r="A42" s="40"/>
      <c r="B42" s="46"/>
      <c r="C42" s="311" t="s">
        <v>1110</v>
      </c>
      <c r="D42" s="311" t="s">
        <v>1111</v>
      </c>
      <c r="E42" s="19" t="s">
        <v>116</v>
      </c>
      <c r="F42" s="312">
        <v>120.908</v>
      </c>
      <c r="G42" s="40"/>
      <c r="H42" s="46"/>
    </row>
    <row r="43" s="2" customFormat="1" ht="16.8" customHeight="1">
      <c r="A43" s="40"/>
      <c r="B43" s="46"/>
      <c r="C43" s="307" t="s">
        <v>118</v>
      </c>
      <c r="D43" s="308" t="s">
        <v>119</v>
      </c>
      <c r="E43" s="309" t="s">
        <v>116</v>
      </c>
      <c r="F43" s="310">
        <v>124.14100000000001</v>
      </c>
      <c r="G43" s="40"/>
      <c r="H43" s="46"/>
    </row>
    <row r="44" s="2" customFormat="1" ht="16.8" customHeight="1">
      <c r="A44" s="40"/>
      <c r="B44" s="46"/>
      <c r="C44" s="311" t="s">
        <v>19</v>
      </c>
      <c r="D44" s="311" t="s">
        <v>273</v>
      </c>
      <c r="E44" s="19" t="s">
        <v>19</v>
      </c>
      <c r="F44" s="312">
        <v>0</v>
      </c>
      <c r="G44" s="40"/>
      <c r="H44" s="46"/>
    </row>
    <row r="45" s="2" customFormat="1" ht="16.8" customHeight="1">
      <c r="A45" s="40"/>
      <c r="B45" s="46"/>
      <c r="C45" s="311" t="s">
        <v>19</v>
      </c>
      <c r="D45" s="311" t="s">
        <v>1029</v>
      </c>
      <c r="E45" s="19" t="s">
        <v>19</v>
      </c>
      <c r="F45" s="312">
        <v>0</v>
      </c>
      <c r="G45" s="40"/>
      <c r="H45" s="46"/>
    </row>
    <row r="46" s="2" customFormat="1" ht="16.8" customHeight="1">
      <c r="A46" s="40"/>
      <c r="B46" s="46"/>
      <c r="C46" s="311" t="s">
        <v>19</v>
      </c>
      <c r="D46" s="311" t="s">
        <v>743</v>
      </c>
      <c r="E46" s="19" t="s">
        <v>19</v>
      </c>
      <c r="F46" s="312">
        <v>0</v>
      </c>
      <c r="G46" s="40"/>
      <c r="H46" s="46"/>
    </row>
    <row r="47" s="2" customFormat="1" ht="16.8" customHeight="1">
      <c r="A47" s="40"/>
      <c r="B47" s="46"/>
      <c r="C47" s="311" t="s">
        <v>19</v>
      </c>
      <c r="D47" s="311" t="s">
        <v>334</v>
      </c>
      <c r="E47" s="19" t="s">
        <v>19</v>
      </c>
      <c r="F47" s="312">
        <v>0</v>
      </c>
      <c r="G47" s="40"/>
      <c r="H47" s="46"/>
    </row>
    <row r="48" s="2" customFormat="1" ht="16.8" customHeight="1">
      <c r="A48" s="40"/>
      <c r="B48" s="46"/>
      <c r="C48" s="311" t="s">
        <v>19</v>
      </c>
      <c r="D48" s="311" t="s">
        <v>1030</v>
      </c>
      <c r="E48" s="19" t="s">
        <v>19</v>
      </c>
      <c r="F48" s="312">
        <v>0</v>
      </c>
      <c r="G48" s="40"/>
      <c r="H48" s="46"/>
    </row>
    <row r="49" s="2" customFormat="1" ht="16.8" customHeight="1">
      <c r="A49" s="40"/>
      <c r="B49" s="46"/>
      <c r="C49" s="311" t="s">
        <v>19</v>
      </c>
      <c r="D49" s="311" t="s">
        <v>404</v>
      </c>
      <c r="E49" s="19" t="s">
        <v>19</v>
      </c>
      <c r="F49" s="312">
        <v>0</v>
      </c>
      <c r="G49" s="40"/>
      <c r="H49" s="46"/>
    </row>
    <row r="50" s="2" customFormat="1" ht="16.8" customHeight="1">
      <c r="A50" s="40"/>
      <c r="B50" s="46"/>
      <c r="C50" s="311" t="s">
        <v>19</v>
      </c>
      <c r="D50" s="311" t="s">
        <v>506</v>
      </c>
      <c r="E50" s="19" t="s">
        <v>19</v>
      </c>
      <c r="F50" s="312">
        <v>6.3700000000000001</v>
      </c>
      <c r="G50" s="40"/>
      <c r="H50" s="46"/>
    </row>
    <row r="51" s="2" customFormat="1" ht="16.8" customHeight="1">
      <c r="A51" s="40"/>
      <c r="B51" s="46"/>
      <c r="C51" s="311" t="s">
        <v>19</v>
      </c>
      <c r="D51" s="311" t="s">
        <v>507</v>
      </c>
      <c r="E51" s="19" t="s">
        <v>19</v>
      </c>
      <c r="F51" s="312">
        <v>1.98</v>
      </c>
      <c r="G51" s="40"/>
      <c r="H51" s="46"/>
    </row>
    <row r="52" s="2" customFormat="1" ht="16.8" customHeight="1">
      <c r="A52" s="40"/>
      <c r="B52" s="46"/>
      <c r="C52" s="311" t="s">
        <v>19</v>
      </c>
      <c r="D52" s="311" t="s">
        <v>508</v>
      </c>
      <c r="E52" s="19" t="s">
        <v>19</v>
      </c>
      <c r="F52" s="312">
        <v>4.6600000000000001</v>
      </c>
      <c r="G52" s="40"/>
      <c r="H52" s="46"/>
    </row>
    <row r="53" s="2" customFormat="1" ht="16.8" customHeight="1">
      <c r="A53" s="40"/>
      <c r="B53" s="46"/>
      <c r="C53" s="311" t="s">
        <v>19</v>
      </c>
      <c r="D53" s="311" t="s">
        <v>509</v>
      </c>
      <c r="E53" s="19" t="s">
        <v>19</v>
      </c>
      <c r="F53" s="312">
        <v>1.8899999999999999</v>
      </c>
      <c r="G53" s="40"/>
      <c r="H53" s="46"/>
    </row>
    <row r="54" s="2" customFormat="1" ht="16.8" customHeight="1">
      <c r="A54" s="40"/>
      <c r="B54" s="46"/>
      <c r="C54" s="311" t="s">
        <v>19</v>
      </c>
      <c r="D54" s="311" t="s">
        <v>510</v>
      </c>
      <c r="E54" s="19" t="s">
        <v>19</v>
      </c>
      <c r="F54" s="312">
        <v>2.8799999999999999</v>
      </c>
      <c r="G54" s="40"/>
      <c r="H54" s="46"/>
    </row>
    <row r="55" s="2" customFormat="1" ht="16.8" customHeight="1">
      <c r="A55" s="40"/>
      <c r="B55" s="46"/>
      <c r="C55" s="311" t="s">
        <v>19</v>
      </c>
      <c r="D55" s="311" t="s">
        <v>511</v>
      </c>
      <c r="E55" s="19" t="s">
        <v>19</v>
      </c>
      <c r="F55" s="312">
        <v>3.3199999999999998</v>
      </c>
      <c r="G55" s="40"/>
      <c r="H55" s="46"/>
    </row>
    <row r="56" s="2" customFormat="1" ht="16.8" customHeight="1">
      <c r="A56" s="40"/>
      <c r="B56" s="46"/>
      <c r="C56" s="311" t="s">
        <v>19</v>
      </c>
      <c r="D56" s="311" t="s">
        <v>512</v>
      </c>
      <c r="E56" s="19" t="s">
        <v>19</v>
      </c>
      <c r="F56" s="312">
        <v>4.6600000000000001</v>
      </c>
      <c r="G56" s="40"/>
      <c r="H56" s="46"/>
    </row>
    <row r="57" s="2" customFormat="1" ht="16.8" customHeight="1">
      <c r="A57" s="40"/>
      <c r="B57" s="46"/>
      <c r="C57" s="311" t="s">
        <v>19</v>
      </c>
      <c r="D57" s="311" t="s">
        <v>513</v>
      </c>
      <c r="E57" s="19" t="s">
        <v>19</v>
      </c>
      <c r="F57" s="312">
        <v>67.859999999999999</v>
      </c>
      <c r="G57" s="40"/>
      <c r="H57" s="46"/>
    </row>
    <row r="58" s="2" customFormat="1" ht="16.8" customHeight="1">
      <c r="A58" s="40"/>
      <c r="B58" s="46"/>
      <c r="C58" s="311" t="s">
        <v>19</v>
      </c>
      <c r="D58" s="311" t="s">
        <v>514</v>
      </c>
      <c r="E58" s="19" t="s">
        <v>19</v>
      </c>
      <c r="F58" s="312">
        <v>8.5800000000000001</v>
      </c>
      <c r="G58" s="40"/>
      <c r="H58" s="46"/>
    </row>
    <row r="59" s="2" customFormat="1" ht="16.8" customHeight="1">
      <c r="A59" s="40"/>
      <c r="B59" s="46"/>
      <c r="C59" s="311" t="s">
        <v>19</v>
      </c>
      <c r="D59" s="311" t="s">
        <v>1031</v>
      </c>
      <c r="E59" s="19" t="s">
        <v>19</v>
      </c>
      <c r="F59" s="312">
        <v>15.791</v>
      </c>
      <c r="G59" s="40"/>
      <c r="H59" s="46"/>
    </row>
    <row r="60" s="2" customFormat="1" ht="16.8" customHeight="1">
      <c r="A60" s="40"/>
      <c r="B60" s="46"/>
      <c r="C60" s="311" t="s">
        <v>19</v>
      </c>
      <c r="D60" s="311" t="s">
        <v>1032</v>
      </c>
      <c r="E60" s="19" t="s">
        <v>19</v>
      </c>
      <c r="F60" s="312">
        <v>6.1500000000000004</v>
      </c>
      <c r="G60" s="40"/>
      <c r="H60" s="46"/>
    </row>
    <row r="61" s="2" customFormat="1" ht="16.8" customHeight="1">
      <c r="A61" s="40"/>
      <c r="B61" s="46"/>
      <c r="C61" s="311" t="s">
        <v>118</v>
      </c>
      <c r="D61" s="311" t="s">
        <v>278</v>
      </c>
      <c r="E61" s="19" t="s">
        <v>19</v>
      </c>
      <c r="F61" s="312">
        <v>124.14100000000001</v>
      </c>
      <c r="G61" s="40"/>
      <c r="H61" s="46"/>
    </row>
    <row r="62" s="2" customFormat="1" ht="16.8" customHeight="1">
      <c r="A62" s="40"/>
      <c r="B62" s="46"/>
      <c r="C62" s="313" t="s">
        <v>2909</v>
      </c>
      <c r="D62" s="40"/>
      <c r="E62" s="40"/>
      <c r="F62" s="40"/>
      <c r="G62" s="40"/>
      <c r="H62" s="46"/>
    </row>
    <row r="63" s="2" customFormat="1" ht="16.8" customHeight="1">
      <c r="A63" s="40"/>
      <c r="B63" s="46"/>
      <c r="C63" s="311" t="s">
        <v>1025</v>
      </c>
      <c r="D63" s="311" t="s">
        <v>2911</v>
      </c>
      <c r="E63" s="19" t="s">
        <v>116</v>
      </c>
      <c r="F63" s="312">
        <v>124.14100000000001</v>
      </c>
      <c r="G63" s="40"/>
      <c r="H63" s="46"/>
    </row>
    <row r="64" s="2" customFormat="1" ht="16.8" customHeight="1">
      <c r="A64" s="40"/>
      <c r="B64" s="46"/>
      <c r="C64" s="311" t="s">
        <v>1034</v>
      </c>
      <c r="D64" s="311" t="s">
        <v>1035</v>
      </c>
      <c r="E64" s="19" t="s">
        <v>318</v>
      </c>
      <c r="F64" s="312">
        <v>0.042999999999999997</v>
      </c>
      <c r="G64" s="40"/>
      <c r="H64" s="46"/>
    </row>
    <row r="65" s="2" customFormat="1" ht="16.8" customHeight="1">
      <c r="A65" s="40"/>
      <c r="B65" s="46"/>
      <c r="C65" s="307" t="s">
        <v>122</v>
      </c>
      <c r="D65" s="308" t="s">
        <v>123</v>
      </c>
      <c r="E65" s="309" t="s">
        <v>116</v>
      </c>
      <c r="F65" s="310">
        <v>167.93000000000001</v>
      </c>
      <c r="G65" s="40"/>
      <c r="H65" s="46"/>
    </row>
    <row r="66" s="2" customFormat="1" ht="16.8" customHeight="1">
      <c r="A66" s="40"/>
      <c r="B66" s="46"/>
      <c r="C66" s="311" t="s">
        <v>19</v>
      </c>
      <c r="D66" s="311" t="s">
        <v>404</v>
      </c>
      <c r="E66" s="19" t="s">
        <v>19</v>
      </c>
      <c r="F66" s="312">
        <v>0</v>
      </c>
      <c r="G66" s="40"/>
      <c r="H66" s="46"/>
    </row>
    <row r="67" s="2" customFormat="1" ht="16.8" customHeight="1">
      <c r="A67" s="40"/>
      <c r="B67" s="46"/>
      <c r="C67" s="311" t="s">
        <v>19</v>
      </c>
      <c r="D67" s="311" t="s">
        <v>506</v>
      </c>
      <c r="E67" s="19" t="s">
        <v>19</v>
      </c>
      <c r="F67" s="312">
        <v>6.3700000000000001</v>
      </c>
      <c r="G67" s="40"/>
      <c r="H67" s="46"/>
    </row>
    <row r="68" s="2" customFormat="1" ht="16.8" customHeight="1">
      <c r="A68" s="40"/>
      <c r="B68" s="46"/>
      <c r="C68" s="311" t="s">
        <v>19</v>
      </c>
      <c r="D68" s="311" t="s">
        <v>507</v>
      </c>
      <c r="E68" s="19" t="s">
        <v>19</v>
      </c>
      <c r="F68" s="312">
        <v>1.98</v>
      </c>
      <c r="G68" s="40"/>
      <c r="H68" s="46"/>
    </row>
    <row r="69" s="2" customFormat="1" ht="16.8" customHeight="1">
      <c r="A69" s="40"/>
      <c r="B69" s="46"/>
      <c r="C69" s="311" t="s">
        <v>19</v>
      </c>
      <c r="D69" s="311" t="s">
        <v>508</v>
      </c>
      <c r="E69" s="19" t="s">
        <v>19</v>
      </c>
      <c r="F69" s="312">
        <v>4.6600000000000001</v>
      </c>
      <c r="G69" s="40"/>
      <c r="H69" s="46"/>
    </row>
    <row r="70" s="2" customFormat="1" ht="16.8" customHeight="1">
      <c r="A70" s="40"/>
      <c r="B70" s="46"/>
      <c r="C70" s="311" t="s">
        <v>19</v>
      </c>
      <c r="D70" s="311" t="s">
        <v>509</v>
      </c>
      <c r="E70" s="19" t="s">
        <v>19</v>
      </c>
      <c r="F70" s="312">
        <v>1.8899999999999999</v>
      </c>
      <c r="G70" s="40"/>
      <c r="H70" s="46"/>
    </row>
    <row r="71" s="2" customFormat="1" ht="16.8" customHeight="1">
      <c r="A71" s="40"/>
      <c r="B71" s="46"/>
      <c r="C71" s="311" t="s">
        <v>19</v>
      </c>
      <c r="D71" s="311" t="s">
        <v>510</v>
      </c>
      <c r="E71" s="19" t="s">
        <v>19</v>
      </c>
      <c r="F71" s="312">
        <v>2.8799999999999999</v>
      </c>
      <c r="G71" s="40"/>
      <c r="H71" s="46"/>
    </row>
    <row r="72" s="2" customFormat="1" ht="16.8" customHeight="1">
      <c r="A72" s="40"/>
      <c r="B72" s="46"/>
      <c r="C72" s="311" t="s">
        <v>19</v>
      </c>
      <c r="D72" s="311" t="s">
        <v>511</v>
      </c>
      <c r="E72" s="19" t="s">
        <v>19</v>
      </c>
      <c r="F72" s="312">
        <v>3.3199999999999998</v>
      </c>
      <c r="G72" s="40"/>
      <c r="H72" s="46"/>
    </row>
    <row r="73" s="2" customFormat="1" ht="16.8" customHeight="1">
      <c r="A73" s="40"/>
      <c r="B73" s="46"/>
      <c r="C73" s="311" t="s">
        <v>19</v>
      </c>
      <c r="D73" s="311" t="s">
        <v>512</v>
      </c>
      <c r="E73" s="19" t="s">
        <v>19</v>
      </c>
      <c r="F73" s="312">
        <v>4.6600000000000001</v>
      </c>
      <c r="G73" s="40"/>
      <c r="H73" s="46"/>
    </row>
    <row r="74" s="2" customFormat="1" ht="16.8" customHeight="1">
      <c r="A74" s="40"/>
      <c r="B74" s="46"/>
      <c r="C74" s="311" t="s">
        <v>19</v>
      </c>
      <c r="D74" s="311" t="s">
        <v>513</v>
      </c>
      <c r="E74" s="19" t="s">
        <v>19</v>
      </c>
      <c r="F74" s="312">
        <v>67.859999999999999</v>
      </c>
      <c r="G74" s="40"/>
      <c r="H74" s="46"/>
    </row>
    <row r="75" s="2" customFormat="1" ht="16.8" customHeight="1">
      <c r="A75" s="40"/>
      <c r="B75" s="46"/>
      <c r="C75" s="311" t="s">
        <v>19</v>
      </c>
      <c r="D75" s="311" t="s">
        <v>467</v>
      </c>
      <c r="E75" s="19" t="s">
        <v>19</v>
      </c>
      <c r="F75" s="312">
        <v>0</v>
      </c>
      <c r="G75" s="40"/>
      <c r="H75" s="46"/>
    </row>
    <row r="76" s="2" customFormat="1" ht="16.8" customHeight="1">
      <c r="A76" s="40"/>
      <c r="B76" s="46"/>
      <c r="C76" s="311" t="s">
        <v>19</v>
      </c>
      <c r="D76" s="311" t="s">
        <v>867</v>
      </c>
      <c r="E76" s="19" t="s">
        <v>19</v>
      </c>
      <c r="F76" s="312">
        <v>4.7300000000000004</v>
      </c>
      <c r="G76" s="40"/>
      <c r="H76" s="46"/>
    </row>
    <row r="77" s="2" customFormat="1" ht="16.8" customHeight="1">
      <c r="A77" s="40"/>
      <c r="B77" s="46"/>
      <c r="C77" s="311" t="s">
        <v>19</v>
      </c>
      <c r="D77" s="311" t="s">
        <v>868</v>
      </c>
      <c r="E77" s="19" t="s">
        <v>19</v>
      </c>
      <c r="F77" s="312">
        <v>3.7400000000000002</v>
      </c>
      <c r="G77" s="40"/>
      <c r="H77" s="46"/>
    </row>
    <row r="78" s="2" customFormat="1" ht="16.8" customHeight="1">
      <c r="A78" s="40"/>
      <c r="B78" s="46"/>
      <c r="C78" s="311" t="s">
        <v>19</v>
      </c>
      <c r="D78" s="311" t="s">
        <v>869</v>
      </c>
      <c r="E78" s="19" t="s">
        <v>19</v>
      </c>
      <c r="F78" s="312">
        <v>25.5</v>
      </c>
      <c r="G78" s="40"/>
      <c r="H78" s="46"/>
    </row>
    <row r="79" s="2" customFormat="1" ht="16.8" customHeight="1">
      <c r="A79" s="40"/>
      <c r="B79" s="46"/>
      <c r="C79" s="311" t="s">
        <v>19</v>
      </c>
      <c r="D79" s="311" t="s">
        <v>755</v>
      </c>
      <c r="E79" s="19" t="s">
        <v>19</v>
      </c>
      <c r="F79" s="312">
        <v>12.949999999999999</v>
      </c>
      <c r="G79" s="40"/>
      <c r="H79" s="46"/>
    </row>
    <row r="80" s="2" customFormat="1" ht="16.8" customHeight="1">
      <c r="A80" s="40"/>
      <c r="B80" s="46"/>
      <c r="C80" s="311" t="s">
        <v>19</v>
      </c>
      <c r="D80" s="311" t="s">
        <v>870</v>
      </c>
      <c r="E80" s="19" t="s">
        <v>19</v>
      </c>
      <c r="F80" s="312">
        <v>21.449999999999999</v>
      </c>
      <c r="G80" s="40"/>
      <c r="H80" s="46"/>
    </row>
    <row r="81" s="2" customFormat="1" ht="16.8" customHeight="1">
      <c r="A81" s="40"/>
      <c r="B81" s="46"/>
      <c r="C81" s="311" t="s">
        <v>19</v>
      </c>
      <c r="D81" s="311" t="s">
        <v>871</v>
      </c>
      <c r="E81" s="19" t="s">
        <v>19</v>
      </c>
      <c r="F81" s="312">
        <v>2.7000000000000002</v>
      </c>
      <c r="G81" s="40"/>
      <c r="H81" s="46"/>
    </row>
    <row r="82" s="2" customFormat="1" ht="16.8" customHeight="1">
      <c r="A82" s="40"/>
      <c r="B82" s="46"/>
      <c r="C82" s="311" t="s">
        <v>19</v>
      </c>
      <c r="D82" s="311" t="s">
        <v>872</v>
      </c>
      <c r="E82" s="19" t="s">
        <v>19</v>
      </c>
      <c r="F82" s="312">
        <v>1.6200000000000001</v>
      </c>
      <c r="G82" s="40"/>
      <c r="H82" s="46"/>
    </row>
    <row r="83" s="2" customFormat="1" ht="16.8" customHeight="1">
      <c r="A83" s="40"/>
      <c r="B83" s="46"/>
      <c r="C83" s="311" t="s">
        <v>19</v>
      </c>
      <c r="D83" s="311" t="s">
        <v>873</v>
      </c>
      <c r="E83" s="19" t="s">
        <v>19</v>
      </c>
      <c r="F83" s="312">
        <v>1.6200000000000001</v>
      </c>
      <c r="G83" s="40"/>
      <c r="H83" s="46"/>
    </row>
    <row r="84" s="2" customFormat="1" ht="16.8" customHeight="1">
      <c r="A84" s="40"/>
      <c r="B84" s="46"/>
      <c r="C84" s="311" t="s">
        <v>122</v>
      </c>
      <c r="D84" s="311" t="s">
        <v>278</v>
      </c>
      <c r="E84" s="19" t="s">
        <v>19</v>
      </c>
      <c r="F84" s="312">
        <v>167.93000000000001</v>
      </c>
      <c r="G84" s="40"/>
      <c r="H84" s="46"/>
    </row>
    <row r="85" s="2" customFormat="1" ht="16.8" customHeight="1">
      <c r="A85" s="40"/>
      <c r="B85" s="46"/>
      <c r="C85" s="313" t="s">
        <v>2909</v>
      </c>
      <c r="D85" s="40"/>
      <c r="E85" s="40"/>
      <c r="F85" s="40"/>
      <c r="G85" s="40"/>
      <c r="H85" s="46"/>
    </row>
    <row r="86" s="2" customFormat="1" ht="16.8" customHeight="1">
      <c r="A86" s="40"/>
      <c r="B86" s="46"/>
      <c r="C86" s="311" t="s">
        <v>1711</v>
      </c>
      <c r="D86" s="311" t="s">
        <v>2912</v>
      </c>
      <c r="E86" s="19" t="s">
        <v>116</v>
      </c>
      <c r="F86" s="312">
        <v>167.93000000000001</v>
      </c>
      <c r="G86" s="40"/>
      <c r="H86" s="46"/>
    </row>
    <row r="87" s="2" customFormat="1" ht="16.8" customHeight="1">
      <c r="A87" s="40"/>
      <c r="B87" s="46"/>
      <c r="C87" s="311" t="s">
        <v>1673</v>
      </c>
      <c r="D87" s="311" t="s">
        <v>2913</v>
      </c>
      <c r="E87" s="19" t="s">
        <v>116</v>
      </c>
      <c r="F87" s="312">
        <v>167.93000000000001</v>
      </c>
      <c r="G87" s="40"/>
      <c r="H87" s="46"/>
    </row>
    <row r="88" s="2" customFormat="1" ht="16.8" customHeight="1">
      <c r="A88" s="40"/>
      <c r="B88" s="46"/>
      <c r="C88" s="311" t="s">
        <v>1678</v>
      </c>
      <c r="D88" s="311" t="s">
        <v>2914</v>
      </c>
      <c r="E88" s="19" t="s">
        <v>116</v>
      </c>
      <c r="F88" s="312">
        <v>167.93000000000001</v>
      </c>
      <c r="G88" s="40"/>
      <c r="H88" s="46"/>
    </row>
    <row r="89" s="2" customFormat="1" ht="16.8" customHeight="1">
      <c r="A89" s="40"/>
      <c r="B89" s="46"/>
      <c r="C89" s="311" t="s">
        <v>1683</v>
      </c>
      <c r="D89" s="311" t="s">
        <v>2915</v>
      </c>
      <c r="E89" s="19" t="s">
        <v>116</v>
      </c>
      <c r="F89" s="312">
        <v>167.93000000000001</v>
      </c>
      <c r="G89" s="40"/>
      <c r="H89" s="46"/>
    </row>
    <row r="90" s="2" customFormat="1" ht="16.8" customHeight="1">
      <c r="A90" s="40"/>
      <c r="B90" s="46"/>
      <c r="C90" s="311" t="s">
        <v>1751</v>
      </c>
      <c r="D90" s="311" t="s">
        <v>2916</v>
      </c>
      <c r="E90" s="19" t="s">
        <v>116</v>
      </c>
      <c r="F90" s="312">
        <v>167.93000000000001</v>
      </c>
      <c r="G90" s="40"/>
      <c r="H90" s="46"/>
    </row>
    <row r="91" s="2" customFormat="1" ht="16.8" customHeight="1">
      <c r="A91" s="40"/>
      <c r="B91" s="46"/>
      <c r="C91" s="311" t="s">
        <v>1716</v>
      </c>
      <c r="D91" s="311" t="s">
        <v>1717</v>
      </c>
      <c r="E91" s="19" t="s">
        <v>116</v>
      </c>
      <c r="F91" s="312">
        <v>213.369</v>
      </c>
      <c r="G91" s="40"/>
      <c r="H91" s="46"/>
    </row>
    <row r="92" s="2" customFormat="1" ht="16.8" customHeight="1">
      <c r="A92" s="40"/>
      <c r="B92" s="46"/>
      <c r="C92" s="307" t="s">
        <v>2917</v>
      </c>
      <c r="D92" s="308" t="s">
        <v>123</v>
      </c>
      <c r="E92" s="309" t="s">
        <v>116</v>
      </c>
      <c r="F92" s="310">
        <v>67.859999999999999</v>
      </c>
      <c r="G92" s="40"/>
      <c r="H92" s="46"/>
    </row>
    <row r="93" s="2" customFormat="1" ht="16.8" customHeight="1">
      <c r="A93" s="40"/>
      <c r="B93" s="46"/>
      <c r="C93" s="307" t="s">
        <v>125</v>
      </c>
      <c r="D93" s="308" t="s">
        <v>126</v>
      </c>
      <c r="E93" s="309" t="s">
        <v>116</v>
      </c>
      <c r="F93" s="310">
        <v>98.216999999999999</v>
      </c>
      <c r="G93" s="40"/>
      <c r="H93" s="46"/>
    </row>
    <row r="94" s="2" customFormat="1" ht="16.8" customHeight="1">
      <c r="A94" s="40"/>
      <c r="B94" s="46"/>
      <c r="C94" s="311" t="s">
        <v>19</v>
      </c>
      <c r="D94" s="311" t="s">
        <v>404</v>
      </c>
      <c r="E94" s="19" t="s">
        <v>19</v>
      </c>
      <c r="F94" s="312">
        <v>0</v>
      </c>
      <c r="G94" s="40"/>
      <c r="H94" s="46"/>
    </row>
    <row r="95" s="2" customFormat="1" ht="16.8" customHeight="1">
      <c r="A95" s="40"/>
      <c r="B95" s="46"/>
      <c r="C95" s="311" t="s">
        <v>19</v>
      </c>
      <c r="D95" s="311" t="s">
        <v>1771</v>
      </c>
      <c r="E95" s="19" t="s">
        <v>19</v>
      </c>
      <c r="F95" s="312">
        <v>18.074999999999999</v>
      </c>
      <c r="G95" s="40"/>
      <c r="H95" s="46"/>
    </row>
    <row r="96" s="2" customFormat="1" ht="16.8" customHeight="1">
      <c r="A96" s="40"/>
      <c r="B96" s="46"/>
      <c r="C96" s="311" t="s">
        <v>19</v>
      </c>
      <c r="D96" s="311" t="s">
        <v>1772</v>
      </c>
      <c r="E96" s="19" t="s">
        <v>19</v>
      </c>
      <c r="F96" s="312">
        <v>7.71</v>
      </c>
      <c r="G96" s="40"/>
      <c r="H96" s="46"/>
    </row>
    <row r="97" s="2" customFormat="1" ht="16.8" customHeight="1">
      <c r="A97" s="40"/>
      <c r="B97" s="46"/>
      <c r="C97" s="311" t="s">
        <v>19</v>
      </c>
      <c r="D97" s="311" t="s">
        <v>1773</v>
      </c>
      <c r="E97" s="19" t="s">
        <v>19</v>
      </c>
      <c r="F97" s="312">
        <v>9</v>
      </c>
      <c r="G97" s="40"/>
      <c r="H97" s="46"/>
    </row>
    <row r="98" s="2" customFormat="1" ht="16.8" customHeight="1">
      <c r="A98" s="40"/>
      <c r="B98" s="46"/>
      <c r="C98" s="311" t="s">
        <v>19</v>
      </c>
      <c r="D98" s="311" t="s">
        <v>1774</v>
      </c>
      <c r="E98" s="19" t="s">
        <v>19</v>
      </c>
      <c r="F98" s="312">
        <v>3.488</v>
      </c>
      <c r="G98" s="40"/>
      <c r="H98" s="46"/>
    </row>
    <row r="99" s="2" customFormat="1" ht="16.8" customHeight="1">
      <c r="A99" s="40"/>
      <c r="B99" s="46"/>
      <c r="C99" s="311" t="s">
        <v>19</v>
      </c>
      <c r="D99" s="311" t="s">
        <v>1775</v>
      </c>
      <c r="E99" s="19" t="s">
        <v>19</v>
      </c>
      <c r="F99" s="312">
        <v>4.2450000000000001</v>
      </c>
      <c r="G99" s="40"/>
      <c r="H99" s="46"/>
    </row>
    <row r="100" s="2" customFormat="1" ht="16.8" customHeight="1">
      <c r="A100" s="40"/>
      <c r="B100" s="46"/>
      <c r="C100" s="311" t="s">
        <v>19</v>
      </c>
      <c r="D100" s="311" t="s">
        <v>467</v>
      </c>
      <c r="E100" s="19" t="s">
        <v>19</v>
      </c>
      <c r="F100" s="312">
        <v>0</v>
      </c>
      <c r="G100" s="40"/>
      <c r="H100" s="46"/>
    </row>
    <row r="101" s="2" customFormat="1" ht="16.8" customHeight="1">
      <c r="A101" s="40"/>
      <c r="B101" s="46"/>
      <c r="C101" s="311" t="s">
        <v>19</v>
      </c>
      <c r="D101" s="311" t="s">
        <v>1776</v>
      </c>
      <c r="E101" s="19" t="s">
        <v>19</v>
      </c>
      <c r="F101" s="312">
        <v>33.226999999999997</v>
      </c>
      <c r="G101" s="40"/>
      <c r="H101" s="46"/>
    </row>
    <row r="102" s="2" customFormat="1" ht="16.8" customHeight="1">
      <c r="A102" s="40"/>
      <c r="B102" s="46"/>
      <c r="C102" s="311" t="s">
        <v>19</v>
      </c>
      <c r="D102" s="311" t="s">
        <v>1777</v>
      </c>
      <c r="E102" s="19" t="s">
        <v>19</v>
      </c>
      <c r="F102" s="312">
        <v>8.8499999999999996</v>
      </c>
      <c r="G102" s="40"/>
      <c r="H102" s="46"/>
    </row>
    <row r="103" s="2" customFormat="1" ht="16.8" customHeight="1">
      <c r="A103" s="40"/>
      <c r="B103" s="46"/>
      <c r="C103" s="311" t="s">
        <v>19</v>
      </c>
      <c r="D103" s="311" t="s">
        <v>1778</v>
      </c>
      <c r="E103" s="19" t="s">
        <v>19</v>
      </c>
      <c r="F103" s="312">
        <v>6.8109999999999999</v>
      </c>
      <c r="G103" s="40"/>
      <c r="H103" s="46"/>
    </row>
    <row r="104" s="2" customFormat="1" ht="16.8" customHeight="1">
      <c r="A104" s="40"/>
      <c r="B104" s="46"/>
      <c r="C104" s="311" t="s">
        <v>19</v>
      </c>
      <c r="D104" s="311" t="s">
        <v>1779</v>
      </c>
      <c r="E104" s="19" t="s">
        <v>19</v>
      </c>
      <c r="F104" s="312">
        <v>6.8109999999999999</v>
      </c>
      <c r="G104" s="40"/>
      <c r="H104" s="46"/>
    </row>
    <row r="105" s="2" customFormat="1" ht="16.8" customHeight="1">
      <c r="A105" s="40"/>
      <c r="B105" s="46"/>
      <c r="C105" s="311" t="s">
        <v>125</v>
      </c>
      <c r="D105" s="311" t="s">
        <v>278</v>
      </c>
      <c r="E105" s="19" t="s">
        <v>19</v>
      </c>
      <c r="F105" s="312">
        <v>98.216999999999999</v>
      </c>
      <c r="G105" s="40"/>
      <c r="H105" s="46"/>
    </row>
    <row r="106" s="2" customFormat="1" ht="16.8" customHeight="1">
      <c r="A106" s="40"/>
      <c r="B106" s="46"/>
      <c r="C106" s="313" t="s">
        <v>2909</v>
      </c>
      <c r="D106" s="40"/>
      <c r="E106" s="40"/>
      <c r="F106" s="40"/>
      <c r="G106" s="40"/>
      <c r="H106" s="46"/>
    </row>
    <row r="107" s="2" customFormat="1" ht="16.8" customHeight="1">
      <c r="A107" s="40"/>
      <c r="B107" s="46"/>
      <c r="C107" s="311" t="s">
        <v>1767</v>
      </c>
      <c r="D107" s="311" t="s">
        <v>2918</v>
      </c>
      <c r="E107" s="19" t="s">
        <v>116</v>
      </c>
      <c r="F107" s="312">
        <v>98.216999999999999</v>
      </c>
      <c r="G107" s="40"/>
      <c r="H107" s="46"/>
    </row>
    <row r="108" s="2" customFormat="1" ht="16.8" customHeight="1">
      <c r="A108" s="40"/>
      <c r="B108" s="46"/>
      <c r="C108" s="311" t="s">
        <v>529</v>
      </c>
      <c r="D108" s="311" t="s">
        <v>2919</v>
      </c>
      <c r="E108" s="19" t="s">
        <v>116</v>
      </c>
      <c r="F108" s="312">
        <v>451.536</v>
      </c>
      <c r="G108" s="40"/>
      <c r="H108" s="46"/>
    </row>
    <row r="109" s="2" customFormat="1" ht="16.8" customHeight="1">
      <c r="A109" s="40"/>
      <c r="B109" s="46"/>
      <c r="C109" s="311" t="s">
        <v>1762</v>
      </c>
      <c r="D109" s="311" t="s">
        <v>2920</v>
      </c>
      <c r="E109" s="19" t="s">
        <v>116</v>
      </c>
      <c r="F109" s="312">
        <v>98.216999999999999</v>
      </c>
      <c r="G109" s="40"/>
      <c r="H109" s="46"/>
    </row>
    <row r="110" s="2" customFormat="1" ht="16.8" customHeight="1">
      <c r="A110" s="40"/>
      <c r="B110" s="46"/>
      <c r="C110" s="311" t="s">
        <v>1796</v>
      </c>
      <c r="D110" s="311" t="s">
        <v>2921</v>
      </c>
      <c r="E110" s="19" t="s">
        <v>116</v>
      </c>
      <c r="F110" s="312">
        <v>98.216999999999999</v>
      </c>
      <c r="G110" s="40"/>
      <c r="H110" s="46"/>
    </row>
    <row r="111" s="2" customFormat="1" ht="16.8" customHeight="1">
      <c r="A111" s="40"/>
      <c r="B111" s="46"/>
      <c r="C111" s="311" t="s">
        <v>1818</v>
      </c>
      <c r="D111" s="311" t="s">
        <v>2922</v>
      </c>
      <c r="E111" s="19" t="s">
        <v>116</v>
      </c>
      <c r="F111" s="312">
        <v>98.216999999999999</v>
      </c>
      <c r="G111" s="40"/>
      <c r="H111" s="46"/>
    </row>
    <row r="112" s="2" customFormat="1" ht="16.8" customHeight="1">
      <c r="A112" s="40"/>
      <c r="B112" s="46"/>
      <c r="C112" s="311" t="s">
        <v>1909</v>
      </c>
      <c r="D112" s="311" t="s">
        <v>2923</v>
      </c>
      <c r="E112" s="19" t="s">
        <v>116</v>
      </c>
      <c r="F112" s="312">
        <v>672.40599999999995</v>
      </c>
      <c r="G112" s="40"/>
      <c r="H112" s="46"/>
    </row>
    <row r="113" s="2" customFormat="1" ht="16.8" customHeight="1">
      <c r="A113" s="40"/>
      <c r="B113" s="46"/>
      <c r="C113" s="311" t="s">
        <v>1823</v>
      </c>
      <c r="D113" s="311" t="s">
        <v>1824</v>
      </c>
      <c r="E113" s="19" t="s">
        <v>116</v>
      </c>
      <c r="F113" s="312">
        <v>108.039</v>
      </c>
      <c r="G113" s="40"/>
      <c r="H113" s="46"/>
    </row>
    <row r="114" s="2" customFormat="1" ht="16.8" customHeight="1">
      <c r="A114" s="40"/>
      <c r="B114" s="46"/>
      <c r="C114" s="307" t="s">
        <v>128</v>
      </c>
      <c r="D114" s="308" t="s">
        <v>129</v>
      </c>
      <c r="E114" s="309" t="s">
        <v>130</v>
      </c>
      <c r="F114" s="310">
        <v>125.55</v>
      </c>
      <c r="G114" s="40"/>
      <c r="H114" s="46"/>
    </row>
    <row r="115" s="2" customFormat="1" ht="16.8" customHeight="1">
      <c r="A115" s="40"/>
      <c r="B115" s="46"/>
      <c r="C115" s="311" t="s">
        <v>19</v>
      </c>
      <c r="D115" s="311" t="s">
        <v>404</v>
      </c>
      <c r="E115" s="19" t="s">
        <v>19</v>
      </c>
      <c r="F115" s="312">
        <v>0</v>
      </c>
      <c r="G115" s="40"/>
      <c r="H115" s="46"/>
    </row>
    <row r="116" s="2" customFormat="1" ht="16.8" customHeight="1">
      <c r="A116" s="40"/>
      <c r="B116" s="46"/>
      <c r="C116" s="311" t="s">
        <v>19</v>
      </c>
      <c r="D116" s="311" t="s">
        <v>1692</v>
      </c>
      <c r="E116" s="19" t="s">
        <v>19</v>
      </c>
      <c r="F116" s="312">
        <v>5.4000000000000004</v>
      </c>
      <c r="G116" s="40"/>
      <c r="H116" s="46"/>
    </row>
    <row r="117" s="2" customFormat="1" ht="16.8" customHeight="1">
      <c r="A117" s="40"/>
      <c r="B117" s="46"/>
      <c r="C117" s="311" t="s">
        <v>19</v>
      </c>
      <c r="D117" s="311" t="s">
        <v>1693</v>
      </c>
      <c r="E117" s="19" t="s">
        <v>19</v>
      </c>
      <c r="F117" s="312">
        <v>5.5999999999999996</v>
      </c>
      <c r="G117" s="40"/>
      <c r="H117" s="46"/>
    </row>
    <row r="118" s="2" customFormat="1" ht="16.8" customHeight="1">
      <c r="A118" s="40"/>
      <c r="B118" s="46"/>
      <c r="C118" s="311" t="s">
        <v>19</v>
      </c>
      <c r="D118" s="311" t="s">
        <v>1694</v>
      </c>
      <c r="E118" s="19" t="s">
        <v>19</v>
      </c>
      <c r="F118" s="312">
        <v>5.2999999999999998</v>
      </c>
      <c r="G118" s="40"/>
      <c r="H118" s="46"/>
    </row>
    <row r="119" s="2" customFormat="1" ht="16.8" customHeight="1">
      <c r="A119" s="40"/>
      <c r="B119" s="46"/>
      <c r="C119" s="311" t="s">
        <v>19</v>
      </c>
      <c r="D119" s="311" t="s">
        <v>1695</v>
      </c>
      <c r="E119" s="19" t="s">
        <v>19</v>
      </c>
      <c r="F119" s="312">
        <v>6.2999999999999998</v>
      </c>
      <c r="G119" s="40"/>
      <c r="H119" s="46"/>
    </row>
    <row r="120" s="2" customFormat="1" ht="16.8" customHeight="1">
      <c r="A120" s="40"/>
      <c r="B120" s="46"/>
      <c r="C120" s="311" t="s">
        <v>19</v>
      </c>
      <c r="D120" s="311" t="s">
        <v>1696</v>
      </c>
      <c r="E120" s="19" t="s">
        <v>19</v>
      </c>
      <c r="F120" s="312">
        <v>32.299999999999997</v>
      </c>
      <c r="G120" s="40"/>
      <c r="H120" s="46"/>
    </row>
    <row r="121" s="2" customFormat="1" ht="16.8" customHeight="1">
      <c r="A121" s="40"/>
      <c r="B121" s="46"/>
      <c r="C121" s="311" t="s">
        <v>19</v>
      </c>
      <c r="D121" s="311" t="s">
        <v>1697</v>
      </c>
      <c r="E121" s="19" t="s">
        <v>19</v>
      </c>
      <c r="F121" s="312">
        <v>8.5</v>
      </c>
      <c r="G121" s="40"/>
      <c r="H121" s="46"/>
    </row>
    <row r="122" s="2" customFormat="1" ht="16.8" customHeight="1">
      <c r="A122" s="40"/>
      <c r="B122" s="46"/>
      <c r="C122" s="311" t="s">
        <v>19</v>
      </c>
      <c r="D122" s="311" t="s">
        <v>467</v>
      </c>
      <c r="E122" s="19" t="s">
        <v>19</v>
      </c>
      <c r="F122" s="312">
        <v>0</v>
      </c>
      <c r="G122" s="40"/>
      <c r="H122" s="46"/>
    </row>
    <row r="123" s="2" customFormat="1" ht="16.8" customHeight="1">
      <c r="A123" s="40"/>
      <c r="B123" s="46"/>
      <c r="C123" s="311" t="s">
        <v>19</v>
      </c>
      <c r="D123" s="311" t="s">
        <v>1698</v>
      </c>
      <c r="E123" s="19" t="s">
        <v>19</v>
      </c>
      <c r="F123" s="312">
        <v>8.0500000000000007</v>
      </c>
      <c r="G123" s="40"/>
      <c r="H123" s="46"/>
    </row>
    <row r="124" s="2" customFormat="1" ht="16.8" customHeight="1">
      <c r="A124" s="40"/>
      <c r="B124" s="46"/>
      <c r="C124" s="311" t="s">
        <v>19</v>
      </c>
      <c r="D124" s="311" t="s">
        <v>1699</v>
      </c>
      <c r="E124" s="19" t="s">
        <v>19</v>
      </c>
      <c r="F124" s="312">
        <v>7.2000000000000002</v>
      </c>
      <c r="G124" s="40"/>
      <c r="H124" s="46"/>
    </row>
    <row r="125" s="2" customFormat="1" ht="16.8" customHeight="1">
      <c r="A125" s="40"/>
      <c r="B125" s="46"/>
      <c r="C125" s="311" t="s">
        <v>19</v>
      </c>
      <c r="D125" s="311" t="s">
        <v>1700</v>
      </c>
      <c r="E125" s="19" t="s">
        <v>19</v>
      </c>
      <c r="F125" s="312">
        <v>21.699999999999999</v>
      </c>
      <c r="G125" s="40"/>
      <c r="H125" s="46"/>
    </row>
    <row r="126" s="2" customFormat="1" ht="16.8" customHeight="1">
      <c r="A126" s="40"/>
      <c r="B126" s="46"/>
      <c r="C126" s="311" t="s">
        <v>19</v>
      </c>
      <c r="D126" s="311" t="s">
        <v>1701</v>
      </c>
      <c r="E126" s="19" t="s">
        <v>19</v>
      </c>
      <c r="F126" s="312">
        <v>18.699999999999999</v>
      </c>
      <c r="G126" s="40"/>
      <c r="H126" s="46"/>
    </row>
    <row r="127" s="2" customFormat="1" ht="16.8" customHeight="1">
      <c r="A127" s="40"/>
      <c r="B127" s="46"/>
      <c r="C127" s="311" t="s">
        <v>19</v>
      </c>
      <c r="D127" s="311" t="s">
        <v>1702</v>
      </c>
      <c r="E127" s="19" t="s">
        <v>19</v>
      </c>
      <c r="F127" s="312">
        <v>2.6000000000000001</v>
      </c>
      <c r="G127" s="40"/>
      <c r="H127" s="46"/>
    </row>
    <row r="128" s="2" customFormat="1" ht="16.8" customHeight="1">
      <c r="A128" s="40"/>
      <c r="B128" s="46"/>
      <c r="C128" s="311" t="s">
        <v>19</v>
      </c>
      <c r="D128" s="311" t="s">
        <v>1703</v>
      </c>
      <c r="E128" s="19" t="s">
        <v>19</v>
      </c>
      <c r="F128" s="312">
        <v>3.8999999999999999</v>
      </c>
      <c r="G128" s="40"/>
      <c r="H128" s="46"/>
    </row>
    <row r="129" s="2" customFormat="1" ht="16.8" customHeight="1">
      <c r="A129" s="40"/>
      <c r="B129" s="46"/>
      <c r="C129" s="311" t="s">
        <v>128</v>
      </c>
      <c r="D129" s="311" t="s">
        <v>278</v>
      </c>
      <c r="E129" s="19" t="s">
        <v>19</v>
      </c>
      <c r="F129" s="312">
        <v>125.55</v>
      </c>
      <c r="G129" s="40"/>
      <c r="H129" s="46"/>
    </row>
    <row r="130" s="2" customFormat="1" ht="16.8" customHeight="1">
      <c r="A130" s="40"/>
      <c r="B130" s="46"/>
      <c r="C130" s="313" t="s">
        <v>2909</v>
      </c>
      <c r="D130" s="40"/>
      <c r="E130" s="40"/>
      <c r="F130" s="40"/>
      <c r="G130" s="40"/>
      <c r="H130" s="46"/>
    </row>
    <row r="131" s="2" customFormat="1" ht="16.8" customHeight="1">
      <c r="A131" s="40"/>
      <c r="B131" s="46"/>
      <c r="C131" s="311" t="s">
        <v>1688</v>
      </c>
      <c r="D131" s="311" t="s">
        <v>2924</v>
      </c>
      <c r="E131" s="19" t="s">
        <v>130</v>
      </c>
      <c r="F131" s="312">
        <v>125.55</v>
      </c>
      <c r="G131" s="40"/>
      <c r="H131" s="46"/>
    </row>
    <row r="132" s="2" customFormat="1" ht="16.8" customHeight="1">
      <c r="A132" s="40"/>
      <c r="B132" s="46"/>
      <c r="C132" s="311" t="s">
        <v>1716</v>
      </c>
      <c r="D132" s="311" t="s">
        <v>1717</v>
      </c>
      <c r="E132" s="19" t="s">
        <v>116</v>
      </c>
      <c r="F132" s="312">
        <v>213.369</v>
      </c>
      <c r="G132" s="40"/>
      <c r="H132" s="46"/>
    </row>
    <row r="133" s="2" customFormat="1" ht="16.8" customHeight="1">
      <c r="A133" s="40"/>
      <c r="B133" s="46"/>
      <c r="C133" s="307" t="s">
        <v>132</v>
      </c>
      <c r="D133" s="308" t="s">
        <v>133</v>
      </c>
      <c r="E133" s="309" t="s">
        <v>130</v>
      </c>
      <c r="F133" s="310">
        <v>8</v>
      </c>
      <c r="G133" s="40"/>
      <c r="H133" s="46"/>
    </row>
    <row r="134" s="2" customFormat="1" ht="16.8" customHeight="1">
      <c r="A134" s="40"/>
      <c r="B134" s="46"/>
      <c r="C134" s="311" t="s">
        <v>19</v>
      </c>
      <c r="D134" s="311" t="s">
        <v>404</v>
      </c>
      <c r="E134" s="19" t="s">
        <v>19</v>
      </c>
      <c r="F134" s="312">
        <v>0</v>
      </c>
      <c r="G134" s="40"/>
      <c r="H134" s="46"/>
    </row>
    <row r="135" s="2" customFormat="1" ht="16.8" customHeight="1">
      <c r="A135" s="40"/>
      <c r="B135" s="46"/>
      <c r="C135" s="311" t="s">
        <v>19</v>
      </c>
      <c r="D135" s="311" t="s">
        <v>1709</v>
      </c>
      <c r="E135" s="19" t="s">
        <v>19</v>
      </c>
      <c r="F135" s="312">
        <v>8</v>
      </c>
      <c r="G135" s="40"/>
      <c r="H135" s="46"/>
    </row>
    <row r="136" s="2" customFormat="1" ht="16.8" customHeight="1">
      <c r="A136" s="40"/>
      <c r="B136" s="46"/>
      <c r="C136" s="311" t="s">
        <v>132</v>
      </c>
      <c r="D136" s="311" t="s">
        <v>278</v>
      </c>
      <c r="E136" s="19" t="s">
        <v>19</v>
      </c>
      <c r="F136" s="312">
        <v>8</v>
      </c>
      <c r="G136" s="40"/>
      <c r="H136" s="46"/>
    </row>
    <row r="137" s="2" customFormat="1" ht="16.8" customHeight="1">
      <c r="A137" s="40"/>
      <c r="B137" s="46"/>
      <c r="C137" s="313" t="s">
        <v>2909</v>
      </c>
      <c r="D137" s="40"/>
      <c r="E137" s="40"/>
      <c r="F137" s="40"/>
      <c r="G137" s="40"/>
      <c r="H137" s="46"/>
    </row>
    <row r="138" s="2" customFormat="1" ht="16.8" customHeight="1">
      <c r="A138" s="40"/>
      <c r="B138" s="46"/>
      <c r="C138" s="311" t="s">
        <v>1705</v>
      </c>
      <c r="D138" s="311" t="s">
        <v>2925</v>
      </c>
      <c r="E138" s="19" t="s">
        <v>130</v>
      </c>
      <c r="F138" s="312">
        <v>8</v>
      </c>
      <c r="G138" s="40"/>
      <c r="H138" s="46"/>
    </row>
    <row r="139" s="2" customFormat="1" ht="16.8" customHeight="1">
      <c r="A139" s="40"/>
      <c r="B139" s="46"/>
      <c r="C139" s="311" t="s">
        <v>1716</v>
      </c>
      <c r="D139" s="311" t="s">
        <v>1717</v>
      </c>
      <c r="E139" s="19" t="s">
        <v>116</v>
      </c>
      <c r="F139" s="312">
        <v>213.369</v>
      </c>
      <c r="G139" s="40"/>
      <c r="H139" s="46"/>
    </row>
    <row r="140" s="2" customFormat="1" ht="16.8" customHeight="1">
      <c r="A140" s="40"/>
      <c r="B140" s="46"/>
      <c r="C140" s="307" t="s">
        <v>136</v>
      </c>
      <c r="D140" s="308" t="s">
        <v>136</v>
      </c>
      <c r="E140" s="309" t="s">
        <v>137</v>
      </c>
      <c r="F140" s="310">
        <v>0.97699999999999998</v>
      </c>
      <c r="G140" s="40"/>
      <c r="H140" s="46"/>
    </row>
    <row r="141" s="2" customFormat="1" ht="16.8" customHeight="1">
      <c r="A141" s="40"/>
      <c r="B141" s="46"/>
      <c r="C141" s="311" t="s">
        <v>19</v>
      </c>
      <c r="D141" s="311" t="s">
        <v>404</v>
      </c>
      <c r="E141" s="19" t="s">
        <v>19</v>
      </c>
      <c r="F141" s="312">
        <v>0</v>
      </c>
      <c r="G141" s="40"/>
      <c r="H141" s="46"/>
    </row>
    <row r="142" s="2" customFormat="1" ht="16.8" customHeight="1">
      <c r="A142" s="40"/>
      <c r="B142" s="46"/>
      <c r="C142" s="311" t="s">
        <v>19</v>
      </c>
      <c r="D142" s="311" t="s">
        <v>1207</v>
      </c>
      <c r="E142" s="19" t="s">
        <v>19</v>
      </c>
      <c r="F142" s="312">
        <v>0.51500000000000001</v>
      </c>
      <c r="G142" s="40"/>
      <c r="H142" s="46"/>
    </row>
    <row r="143" s="2" customFormat="1" ht="16.8" customHeight="1">
      <c r="A143" s="40"/>
      <c r="B143" s="46"/>
      <c r="C143" s="311" t="s">
        <v>19</v>
      </c>
      <c r="D143" s="311" t="s">
        <v>1208</v>
      </c>
      <c r="E143" s="19" t="s">
        <v>19</v>
      </c>
      <c r="F143" s="312">
        <v>0.22900000000000001</v>
      </c>
      <c r="G143" s="40"/>
      <c r="H143" s="46"/>
    </row>
    <row r="144" s="2" customFormat="1" ht="16.8" customHeight="1">
      <c r="A144" s="40"/>
      <c r="B144" s="46"/>
      <c r="C144" s="311" t="s">
        <v>19</v>
      </c>
      <c r="D144" s="311" t="s">
        <v>1209</v>
      </c>
      <c r="E144" s="19" t="s">
        <v>19</v>
      </c>
      <c r="F144" s="312">
        <v>0.10100000000000001</v>
      </c>
      <c r="G144" s="40"/>
      <c r="H144" s="46"/>
    </row>
    <row r="145" s="2" customFormat="1" ht="16.8" customHeight="1">
      <c r="A145" s="40"/>
      <c r="B145" s="46"/>
      <c r="C145" s="311" t="s">
        <v>19</v>
      </c>
      <c r="D145" s="311" t="s">
        <v>1210</v>
      </c>
      <c r="E145" s="19" t="s">
        <v>19</v>
      </c>
      <c r="F145" s="312">
        <v>0.069000000000000006</v>
      </c>
      <c r="G145" s="40"/>
      <c r="H145" s="46"/>
    </row>
    <row r="146" s="2" customFormat="1" ht="16.8" customHeight="1">
      <c r="A146" s="40"/>
      <c r="B146" s="46"/>
      <c r="C146" s="311" t="s">
        <v>19</v>
      </c>
      <c r="D146" s="311" t="s">
        <v>1211</v>
      </c>
      <c r="E146" s="19" t="s">
        <v>19</v>
      </c>
      <c r="F146" s="312">
        <v>0.035999999999999997</v>
      </c>
      <c r="G146" s="40"/>
      <c r="H146" s="46"/>
    </row>
    <row r="147" s="2" customFormat="1" ht="16.8" customHeight="1">
      <c r="A147" s="40"/>
      <c r="B147" s="46"/>
      <c r="C147" s="311" t="s">
        <v>19</v>
      </c>
      <c r="D147" s="311" t="s">
        <v>1212</v>
      </c>
      <c r="E147" s="19" t="s">
        <v>19</v>
      </c>
      <c r="F147" s="312">
        <v>0.027</v>
      </c>
      <c r="G147" s="40"/>
      <c r="H147" s="46"/>
    </row>
    <row r="148" s="2" customFormat="1" ht="16.8" customHeight="1">
      <c r="A148" s="40"/>
      <c r="B148" s="46"/>
      <c r="C148" s="311" t="s">
        <v>136</v>
      </c>
      <c r="D148" s="311" t="s">
        <v>278</v>
      </c>
      <c r="E148" s="19" t="s">
        <v>19</v>
      </c>
      <c r="F148" s="312">
        <v>0.97699999999999998</v>
      </c>
      <c r="G148" s="40"/>
      <c r="H148" s="46"/>
    </row>
    <row r="149" s="2" customFormat="1" ht="16.8" customHeight="1">
      <c r="A149" s="40"/>
      <c r="B149" s="46"/>
      <c r="C149" s="313" t="s">
        <v>2909</v>
      </c>
      <c r="D149" s="40"/>
      <c r="E149" s="40"/>
      <c r="F149" s="40"/>
      <c r="G149" s="40"/>
      <c r="H149" s="46"/>
    </row>
    <row r="150" s="2" customFormat="1" ht="16.8" customHeight="1">
      <c r="A150" s="40"/>
      <c r="B150" s="46"/>
      <c r="C150" s="311" t="s">
        <v>1203</v>
      </c>
      <c r="D150" s="311" t="s">
        <v>1204</v>
      </c>
      <c r="E150" s="19" t="s">
        <v>137</v>
      </c>
      <c r="F150" s="312">
        <v>0.97699999999999998</v>
      </c>
      <c r="G150" s="40"/>
      <c r="H150" s="46"/>
    </row>
    <row r="151" s="2" customFormat="1" ht="16.8" customHeight="1">
      <c r="A151" s="40"/>
      <c r="B151" s="46"/>
      <c r="C151" s="311" t="s">
        <v>1156</v>
      </c>
      <c r="D151" s="311" t="s">
        <v>2926</v>
      </c>
      <c r="E151" s="19" t="s">
        <v>137</v>
      </c>
      <c r="F151" s="312">
        <v>1.3009999999999999</v>
      </c>
      <c r="G151" s="40"/>
      <c r="H151" s="46"/>
    </row>
    <row r="152" s="2" customFormat="1" ht="16.8" customHeight="1">
      <c r="A152" s="40"/>
      <c r="B152" s="46"/>
      <c r="C152" s="311" t="s">
        <v>1233</v>
      </c>
      <c r="D152" s="311" t="s">
        <v>2927</v>
      </c>
      <c r="E152" s="19" t="s">
        <v>137</v>
      </c>
      <c r="F152" s="312">
        <v>0.97699999999999998</v>
      </c>
      <c r="G152" s="40"/>
      <c r="H152" s="46"/>
    </row>
    <row r="153" s="2" customFormat="1" ht="16.8" customHeight="1">
      <c r="A153" s="40"/>
      <c r="B153" s="46"/>
      <c r="C153" s="307" t="s">
        <v>140</v>
      </c>
      <c r="D153" s="308" t="s">
        <v>140</v>
      </c>
      <c r="E153" s="309" t="s">
        <v>130</v>
      </c>
      <c r="F153" s="310">
        <v>299.80000000000001</v>
      </c>
      <c r="G153" s="40"/>
      <c r="H153" s="46"/>
    </row>
    <row r="154" s="2" customFormat="1" ht="16.8" customHeight="1">
      <c r="A154" s="40"/>
      <c r="B154" s="46"/>
      <c r="C154" s="311" t="s">
        <v>19</v>
      </c>
      <c r="D154" s="311" t="s">
        <v>663</v>
      </c>
      <c r="E154" s="19" t="s">
        <v>19</v>
      </c>
      <c r="F154" s="312">
        <v>299.80000000000001</v>
      </c>
      <c r="G154" s="40"/>
      <c r="H154" s="46"/>
    </row>
    <row r="155" s="2" customFormat="1" ht="16.8" customHeight="1">
      <c r="A155" s="40"/>
      <c r="B155" s="46"/>
      <c r="C155" s="311" t="s">
        <v>140</v>
      </c>
      <c r="D155" s="311" t="s">
        <v>278</v>
      </c>
      <c r="E155" s="19" t="s">
        <v>19</v>
      </c>
      <c r="F155" s="312">
        <v>299.80000000000001</v>
      </c>
      <c r="G155" s="40"/>
      <c r="H155" s="46"/>
    </row>
    <row r="156" s="2" customFormat="1" ht="16.8" customHeight="1">
      <c r="A156" s="40"/>
      <c r="B156" s="46"/>
      <c r="C156" s="313" t="s">
        <v>2909</v>
      </c>
      <c r="D156" s="40"/>
      <c r="E156" s="40"/>
      <c r="F156" s="40"/>
      <c r="G156" s="40"/>
      <c r="H156" s="46"/>
    </row>
    <row r="157" s="2" customFormat="1" ht="16.8" customHeight="1">
      <c r="A157" s="40"/>
      <c r="B157" s="46"/>
      <c r="C157" s="311" t="s">
        <v>659</v>
      </c>
      <c r="D157" s="311" t="s">
        <v>660</v>
      </c>
      <c r="E157" s="19" t="s">
        <v>130</v>
      </c>
      <c r="F157" s="312">
        <v>299.80000000000001</v>
      </c>
      <c r="G157" s="40"/>
      <c r="H157" s="46"/>
    </row>
    <row r="158" s="2" customFormat="1" ht="16.8" customHeight="1">
      <c r="A158" s="40"/>
      <c r="B158" s="46"/>
      <c r="C158" s="311" t="s">
        <v>654</v>
      </c>
      <c r="D158" s="311" t="s">
        <v>2928</v>
      </c>
      <c r="E158" s="19" t="s">
        <v>130</v>
      </c>
      <c r="F158" s="312">
        <v>471.39999999999998</v>
      </c>
      <c r="G158" s="40"/>
      <c r="H158" s="46"/>
    </row>
    <row r="159" s="2" customFormat="1" ht="16.8" customHeight="1">
      <c r="A159" s="40"/>
      <c r="B159" s="46"/>
      <c r="C159" s="307" t="s">
        <v>143</v>
      </c>
      <c r="D159" s="308" t="s">
        <v>144</v>
      </c>
      <c r="E159" s="309" t="s">
        <v>116</v>
      </c>
      <c r="F159" s="310">
        <v>243.06800000000001</v>
      </c>
      <c r="G159" s="40"/>
      <c r="H159" s="46"/>
    </row>
    <row r="160" s="2" customFormat="1" ht="16.8" customHeight="1">
      <c r="A160" s="40"/>
      <c r="B160" s="46"/>
      <c r="C160" s="311" t="s">
        <v>19</v>
      </c>
      <c r="D160" s="311" t="s">
        <v>273</v>
      </c>
      <c r="E160" s="19" t="s">
        <v>19</v>
      </c>
      <c r="F160" s="312">
        <v>0</v>
      </c>
      <c r="G160" s="40"/>
      <c r="H160" s="46"/>
    </row>
    <row r="161" s="2" customFormat="1" ht="16.8" customHeight="1">
      <c r="A161" s="40"/>
      <c r="B161" s="46"/>
      <c r="C161" s="311" t="s">
        <v>19</v>
      </c>
      <c r="D161" s="311" t="s">
        <v>592</v>
      </c>
      <c r="E161" s="19" t="s">
        <v>19</v>
      </c>
      <c r="F161" s="312">
        <v>0</v>
      </c>
      <c r="G161" s="40"/>
      <c r="H161" s="46"/>
    </row>
    <row r="162" s="2" customFormat="1" ht="16.8" customHeight="1">
      <c r="A162" s="40"/>
      <c r="B162" s="46"/>
      <c r="C162" s="311" t="s">
        <v>19</v>
      </c>
      <c r="D162" s="311" t="s">
        <v>334</v>
      </c>
      <c r="E162" s="19" t="s">
        <v>19</v>
      </c>
      <c r="F162" s="312">
        <v>0</v>
      </c>
      <c r="G162" s="40"/>
      <c r="H162" s="46"/>
    </row>
    <row r="163" s="2" customFormat="1" ht="16.8" customHeight="1">
      <c r="A163" s="40"/>
      <c r="B163" s="46"/>
      <c r="C163" s="311" t="s">
        <v>19</v>
      </c>
      <c r="D163" s="311" t="s">
        <v>601</v>
      </c>
      <c r="E163" s="19" t="s">
        <v>19</v>
      </c>
      <c r="F163" s="312">
        <v>0</v>
      </c>
      <c r="G163" s="40"/>
      <c r="H163" s="46"/>
    </row>
    <row r="164" s="2" customFormat="1" ht="16.8" customHeight="1">
      <c r="A164" s="40"/>
      <c r="B164" s="46"/>
      <c r="C164" s="311" t="s">
        <v>19</v>
      </c>
      <c r="D164" s="311" t="s">
        <v>593</v>
      </c>
      <c r="E164" s="19" t="s">
        <v>19</v>
      </c>
      <c r="F164" s="312">
        <v>0</v>
      </c>
      <c r="G164" s="40"/>
      <c r="H164" s="46"/>
    </row>
    <row r="165" s="2" customFormat="1" ht="16.8" customHeight="1">
      <c r="A165" s="40"/>
      <c r="B165" s="46"/>
      <c r="C165" s="311" t="s">
        <v>19</v>
      </c>
      <c r="D165" s="311" t="s">
        <v>602</v>
      </c>
      <c r="E165" s="19" t="s">
        <v>19</v>
      </c>
      <c r="F165" s="312">
        <v>0</v>
      </c>
      <c r="G165" s="40"/>
      <c r="H165" s="46"/>
    </row>
    <row r="166" s="2" customFormat="1" ht="16.8" customHeight="1">
      <c r="A166" s="40"/>
      <c r="B166" s="46"/>
      <c r="C166" s="311" t="s">
        <v>19</v>
      </c>
      <c r="D166" s="311" t="s">
        <v>603</v>
      </c>
      <c r="E166" s="19" t="s">
        <v>19</v>
      </c>
      <c r="F166" s="312">
        <v>67.921000000000006</v>
      </c>
      <c r="G166" s="40"/>
      <c r="H166" s="46"/>
    </row>
    <row r="167" s="2" customFormat="1" ht="16.8" customHeight="1">
      <c r="A167" s="40"/>
      <c r="B167" s="46"/>
      <c r="C167" s="311" t="s">
        <v>19</v>
      </c>
      <c r="D167" s="311" t="s">
        <v>604</v>
      </c>
      <c r="E167" s="19" t="s">
        <v>19</v>
      </c>
      <c r="F167" s="312">
        <v>0</v>
      </c>
      <c r="G167" s="40"/>
      <c r="H167" s="46"/>
    </row>
    <row r="168" s="2" customFormat="1" ht="16.8" customHeight="1">
      <c r="A168" s="40"/>
      <c r="B168" s="46"/>
      <c r="C168" s="311" t="s">
        <v>19</v>
      </c>
      <c r="D168" s="311" t="s">
        <v>605</v>
      </c>
      <c r="E168" s="19" t="s">
        <v>19</v>
      </c>
      <c r="F168" s="312">
        <v>61.469999999999999</v>
      </c>
      <c r="G168" s="40"/>
      <c r="H168" s="46"/>
    </row>
    <row r="169" s="2" customFormat="1" ht="16.8" customHeight="1">
      <c r="A169" s="40"/>
      <c r="B169" s="46"/>
      <c r="C169" s="311" t="s">
        <v>19</v>
      </c>
      <c r="D169" s="311" t="s">
        <v>594</v>
      </c>
      <c r="E169" s="19" t="s">
        <v>19</v>
      </c>
      <c r="F169" s="312">
        <v>0</v>
      </c>
      <c r="G169" s="40"/>
      <c r="H169" s="46"/>
    </row>
    <row r="170" s="2" customFormat="1" ht="16.8" customHeight="1">
      <c r="A170" s="40"/>
      <c r="B170" s="46"/>
      <c r="C170" s="311" t="s">
        <v>19</v>
      </c>
      <c r="D170" s="311" t="s">
        <v>606</v>
      </c>
      <c r="E170" s="19" t="s">
        <v>19</v>
      </c>
      <c r="F170" s="312">
        <v>0</v>
      </c>
      <c r="G170" s="40"/>
      <c r="H170" s="46"/>
    </row>
    <row r="171" s="2" customFormat="1" ht="16.8" customHeight="1">
      <c r="A171" s="40"/>
      <c r="B171" s="46"/>
      <c r="C171" s="311" t="s">
        <v>19</v>
      </c>
      <c r="D171" s="311" t="s">
        <v>607</v>
      </c>
      <c r="E171" s="19" t="s">
        <v>19</v>
      </c>
      <c r="F171" s="312">
        <v>54.151000000000003</v>
      </c>
      <c r="G171" s="40"/>
      <c r="H171" s="46"/>
    </row>
    <row r="172" s="2" customFormat="1" ht="16.8" customHeight="1">
      <c r="A172" s="40"/>
      <c r="B172" s="46"/>
      <c r="C172" s="311" t="s">
        <v>19</v>
      </c>
      <c r="D172" s="311" t="s">
        <v>608</v>
      </c>
      <c r="E172" s="19" t="s">
        <v>19</v>
      </c>
      <c r="F172" s="312">
        <v>0</v>
      </c>
      <c r="G172" s="40"/>
      <c r="H172" s="46"/>
    </row>
    <row r="173" s="2" customFormat="1" ht="16.8" customHeight="1">
      <c r="A173" s="40"/>
      <c r="B173" s="46"/>
      <c r="C173" s="311" t="s">
        <v>19</v>
      </c>
      <c r="D173" s="311" t="s">
        <v>609</v>
      </c>
      <c r="E173" s="19" t="s">
        <v>19</v>
      </c>
      <c r="F173" s="312">
        <v>59.526000000000003</v>
      </c>
      <c r="G173" s="40"/>
      <c r="H173" s="46"/>
    </row>
    <row r="174" s="2" customFormat="1" ht="16.8" customHeight="1">
      <c r="A174" s="40"/>
      <c r="B174" s="46"/>
      <c r="C174" s="311" t="s">
        <v>143</v>
      </c>
      <c r="D174" s="311" t="s">
        <v>419</v>
      </c>
      <c r="E174" s="19" t="s">
        <v>19</v>
      </c>
      <c r="F174" s="312">
        <v>243.06800000000001</v>
      </c>
      <c r="G174" s="40"/>
      <c r="H174" s="46"/>
    </row>
    <row r="175" s="2" customFormat="1" ht="16.8" customHeight="1">
      <c r="A175" s="40"/>
      <c r="B175" s="46"/>
      <c r="C175" s="313" t="s">
        <v>2909</v>
      </c>
      <c r="D175" s="40"/>
      <c r="E175" s="40"/>
      <c r="F175" s="40"/>
      <c r="G175" s="40"/>
      <c r="H175" s="46"/>
    </row>
    <row r="176" s="2" customFormat="1" ht="16.8" customHeight="1">
      <c r="A176" s="40"/>
      <c r="B176" s="46"/>
      <c r="C176" s="311" t="s">
        <v>597</v>
      </c>
      <c r="D176" s="311" t="s">
        <v>2929</v>
      </c>
      <c r="E176" s="19" t="s">
        <v>116</v>
      </c>
      <c r="F176" s="312">
        <v>288.78800000000001</v>
      </c>
      <c r="G176" s="40"/>
      <c r="H176" s="46"/>
    </row>
    <row r="177" s="2" customFormat="1" ht="16.8" customHeight="1">
      <c r="A177" s="40"/>
      <c r="B177" s="46"/>
      <c r="C177" s="311" t="s">
        <v>577</v>
      </c>
      <c r="D177" s="311" t="s">
        <v>2930</v>
      </c>
      <c r="E177" s="19" t="s">
        <v>116</v>
      </c>
      <c r="F177" s="312">
        <v>311.62799999999999</v>
      </c>
      <c r="G177" s="40"/>
      <c r="H177" s="46"/>
    </row>
    <row r="178" s="2" customFormat="1" ht="16.8" customHeight="1">
      <c r="A178" s="40"/>
      <c r="B178" s="46"/>
      <c r="C178" s="311" t="s">
        <v>583</v>
      </c>
      <c r="D178" s="311" t="s">
        <v>2931</v>
      </c>
      <c r="E178" s="19" t="s">
        <v>116</v>
      </c>
      <c r="F178" s="312">
        <v>265.90800000000002</v>
      </c>
      <c r="G178" s="40"/>
      <c r="H178" s="46"/>
    </row>
    <row r="179" s="2" customFormat="1" ht="16.8" customHeight="1">
      <c r="A179" s="40"/>
      <c r="B179" s="46"/>
      <c r="C179" s="311" t="s">
        <v>639</v>
      </c>
      <c r="D179" s="311" t="s">
        <v>2932</v>
      </c>
      <c r="E179" s="19" t="s">
        <v>116</v>
      </c>
      <c r="F179" s="312">
        <v>288.78800000000001</v>
      </c>
      <c r="G179" s="40"/>
      <c r="H179" s="46"/>
    </row>
    <row r="180" s="2" customFormat="1" ht="16.8" customHeight="1">
      <c r="A180" s="40"/>
      <c r="B180" s="46"/>
      <c r="C180" s="311" t="s">
        <v>694</v>
      </c>
      <c r="D180" s="311" t="s">
        <v>2933</v>
      </c>
      <c r="E180" s="19" t="s">
        <v>116</v>
      </c>
      <c r="F180" s="312">
        <v>265.90800000000002</v>
      </c>
      <c r="G180" s="40"/>
      <c r="H180" s="46"/>
    </row>
    <row r="181" s="2" customFormat="1" ht="16.8" customHeight="1">
      <c r="A181" s="40"/>
      <c r="B181" s="46"/>
      <c r="C181" s="311" t="s">
        <v>613</v>
      </c>
      <c r="D181" s="311" t="s">
        <v>614</v>
      </c>
      <c r="E181" s="19" t="s">
        <v>116</v>
      </c>
      <c r="F181" s="312">
        <v>255.221</v>
      </c>
      <c r="G181" s="40"/>
      <c r="H181" s="46"/>
    </row>
    <row r="182" s="2" customFormat="1" ht="16.8" customHeight="1">
      <c r="A182" s="40"/>
      <c r="B182" s="46"/>
      <c r="C182" s="307" t="s">
        <v>147</v>
      </c>
      <c r="D182" s="308" t="s">
        <v>148</v>
      </c>
      <c r="E182" s="309" t="s">
        <v>130</v>
      </c>
      <c r="F182" s="310">
        <v>35.700000000000003</v>
      </c>
      <c r="G182" s="40"/>
      <c r="H182" s="46"/>
    </row>
    <row r="183" s="2" customFormat="1" ht="16.8" customHeight="1">
      <c r="A183" s="40"/>
      <c r="B183" s="46"/>
      <c r="C183" s="311" t="s">
        <v>19</v>
      </c>
      <c r="D183" s="311" t="s">
        <v>149</v>
      </c>
      <c r="E183" s="19" t="s">
        <v>19</v>
      </c>
      <c r="F183" s="312">
        <v>35.700000000000003</v>
      </c>
      <c r="G183" s="40"/>
      <c r="H183" s="46"/>
    </row>
    <row r="184" s="2" customFormat="1" ht="16.8" customHeight="1">
      <c r="A184" s="40"/>
      <c r="B184" s="46"/>
      <c r="C184" s="311" t="s">
        <v>147</v>
      </c>
      <c r="D184" s="311" t="s">
        <v>278</v>
      </c>
      <c r="E184" s="19" t="s">
        <v>19</v>
      </c>
      <c r="F184" s="312">
        <v>35.700000000000003</v>
      </c>
      <c r="G184" s="40"/>
      <c r="H184" s="46"/>
    </row>
    <row r="185" s="2" customFormat="1" ht="16.8" customHeight="1">
      <c r="A185" s="40"/>
      <c r="B185" s="46"/>
      <c r="C185" s="313" t="s">
        <v>2909</v>
      </c>
      <c r="D185" s="40"/>
      <c r="E185" s="40"/>
      <c r="F185" s="40"/>
      <c r="G185" s="40"/>
      <c r="H185" s="46"/>
    </row>
    <row r="186" s="2" customFormat="1" ht="16.8" customHeight="1">
      <c r="A186" s="40"/>
      <c r="B186" s="46"/>
      <c r="C186" s="311" t="s">
        <v>672</v>
      </c>
      <c r="D186" s="311" t="s">
        <v>673</v>
      </c>
      <c r="E186" s="19" t="s">
        <v>130</v>
      </c>
      <c r="F186" s="312">
        <v>35.700000000000003</v>
      </c>
      <c r="G186" s="40"/>
      <c r="H186" s="46"/>
    </row>
    <row r="187" s="2" customFormat="1" ht="16.8" customHeight="1">
      <c r="A187" s="40"/>
      <c r="B187" s="46"/>
      <c r="C187" s="311" t="s">
        <v>654</v>
      </c>
      <c r="D187" s="311" t="s">
        <v>2928</v>
      </c>
      <c r="E187" s="19" t="s">
        <v>130</v>
      </c>
      <c r="F187" s="312">
        <v>471.39999999999998</v>
      </c>
      <c r="G187" s="40"/>
      <c r="H187" s="46"/>
    </row>
    <row r="188" s="2" customFormat="1" ht="16.8" customHeight="1">
      <c r="A188" s="40"/>
      <c r="B188" s="46"/>
      <c r="C188" s="307" t="s">
        <v>150</v>
      </c>
      <c r="D188" s="308" t="s">
        <v>151</v>
      </c>
      <c r="E188" s="309" t="s">
        <v>130</v>
      </c>
      <c r="F188" s="310">
        <v>108.3</v>
      </c>
      <c r="G188" s="40"/>
      <c r="H188" s="46"/>
    </row>
    <row r="189" s="2" customFormat="1" ht="16.8" customHeight="1">
      <c r="A189" s="40"/>
      <c r="B189" s="46"/>
      <c r="C189" s="311" t="s">
        <v>19</v>
      </c>
      <c r="D189" s="311" t="s">
        <v>681</v>
      </c>
      <c r="E189" s="19" t="s">
        <v>19</v>
      </c>
      <c r="F189" s="312">
        <v>108.3</v>
      </c>
      <c r="G189" s="40"/>
      <c r="H189" s="46"/>
    </row>
    <row r="190" s="2" customFormat="1" ht="16.8" customHeight="1">
      <c r="A190" s="40"/>
      <c r="B190" s="46"/>
      <c r="C190" s="311" t="s">
        <v>150</v>
      </c>
      <c r="D190" s="311" t="s">
        <v>278</v>
      </c>
      <c r="E190" s="19" t="s">
        <v>19</v>
      </c>
      <c r="F190" s="312">
        <v>108.3</v>
      </c>
      <c r="G190" s="40"/>
      <c r="H190" s="46"/>
    </row>
    <row r="191" s="2" customFormat="1" ht="16.8" customHeight="1">
      <c r="A191" s="40"/>
      <c r="B191" s="46"/>
      <c r="C191" s="313" t="s">
        <v>2909</v>
      </c>
      <c r="D191" s="40"/>
      <c r="E191" s="40"/>
      <c r="F191" s="40"/>
      <c r="G191" s="40"/>
      <c r="H191" s="46"/>
    </row>
    <row r="192" s="2" customFormat="1" ht="16.8" customHeight="1">
      <c r="A192" s="40"/>
      <c r="B192" s="46"/>
      <c r="C192" s="311" t="s">
        <v>677</v>
      </c>
      <c r="D192" s="311" t="s">
        <v>678</v>
      </c>
      <c r="E192" s="19" t="s">
        <v>130</v>
      </c>
      <c r="F192" s="312">
        <v>108.3</v>
      </c>
      <c r="G192" s="40"/>
      <c r="H192" s="46"/>
    </row>
    <row r="193" s="2" customFormat="1" ht="16.8" customHeight="1">
      <c r="A193" s="40"/>
      <c r="B193" s="46"/>
      <c r="C193" s="311" t="s">
        <v>654</v>
      </c>
      <c r="D193" s="311" t="s">
        <v>2928</v>
      </c>
      <c r="E193" s="19" t="s">
        <v>130</v>
      </c>
      <c r="F193" s="312">
        <v>471.39999999999998</v>
      </c>
      <c r="G193" s="40"/>
      <c r="H193" s="46"/>
    </row>
    <row r="194" s="2" customFormat="1" ht="16.8" customHeight="1">
      <c r="A194" s="40"/>
      <c r="B194" s="46"/>
      <c r="C194" s="307" t="s">
        <v>153</v>
      </c>
      <c r="D194" s="308" t="s">
        <v>154</v>
      </c>
      <c r="E194" s="309" t="s">
        <v>130</v>
      </c>
      <c r="F194" s="310">
        <v>45.719999999999999</v>
      </c>
      <c r="G194" s="40"/>
      <c r="H194" s="46"/>
    </row>
    <row r="195" s="2" customFormat="1" ht="16.8" customHeight="1">
      <c r="A195" s="40"/>
      <c r="B195" s="46"/>
      <c r="C195" s="311" t="s">
        <v>19</v>
      </c>
      <c r="D195" s="311" t="s">
        <v>273</v>
      </c>
      <c r="E195" s="19" t="s">
        <v>19</v>
      </c>
      <c r="F195" s="312">
        <v>0</v>
      </c>
      <c r="G195" s="40"/>
      <c r="H195" s="46"/>
    </row>
    <row r="196" s="2" customFormat="1" ht="16.8" customHeight="1">
      <c r="A196" s="40"/>
      <c r="B196" s="46"/>
      <c r="C196" s="311" t="s">
        <v>19</v>
      </c>
      <c r="D196" s="311" t="s">
        <v>592</v>
      </c>
      <c r="E196" s="19" t="s">
        <v>19</v>
      </c>
      <c r="F196" s="312">
        <v>0</v>
      </c>
      <c r="G196" s="40"/>
      <c r="H196" s="46"/>
    </row>
    <row r="197" s="2" customFormat="1" ht="16.8" customHeight="1">
      <c r="A197" s="40"/>
      <c r="B197" s="46"/>
      <c r="C197" s="311" t="s">
        <v>19</v>
      </c>
      <c r="D197" s="311" t="s">
        <v>652</v>
      </c>
      <c r="E197" s="19" t="s">
        <v>19</v>
      </c>
      <c r="F197" s="312">
        <v>45.719999999999999</v>
      </c>
      <c r="G197" s="40"/>
      <c r="H197" s="46"/>
    </row>
    <row r="198" s="2" customFormat="1" ht="16.8" customHeight="1">
      <c r="A198" s="40"/>
      <c r="B198" s="46"/>
      <c r="C198" s="311" t="s">
        <v>153</v>
      </c>
      <c r="D198" s="311" t="s">
        <v>278</v>
      </c>
      <c r="E198" s="19" t="s">
        <v>19</v>
      </c>
      <c r="F198" s="312">
        <v>45.719999999999999</v>
      </c>
      <c r="G198" s="40"/>
      <c r="H198" s="46"/>
    </row>
    <row r="199" s="2" customFormat="1" ht="16.8" customHeight="1">
      <c r="A199" s="40"/>
      <c r="B199" s="46"/>
      <c r="C199" s="313" t="s">
        <v>2909</v>
      </c>
      <c r="D199" s="40"/>
      <c r="E199" s="40"/>
      <c r="F199" s="40"/>
      <c r="G199" s="40"/>
      <c r="H199" s="46"/>
    </row>
    <row r="200" s="2" customFormat="1" ht="16.8" customHeight="1">
      <c r="A200" s="40"/>
      <c r="B200" s="46"/>
      <c r="C200" s="311" t="s">
        <v>649</v>
      </c>
      <c r="D200" s="311" t="s">
        <v>650</v>
      </c>
      <c r="E200" s="19" t="s">
        <v>130</v>
      </c>
      <c r="F200" s="312">
        <v>45.719999999999999</v>
      </c>
      <c r="G200" s="40"/>
      <c r="H200" s="46"/>
    </row>
    <row r="201" s="2" customFormat="1" ht="16.8" customHeight="1">
      <c r="A201" s="40"/>
      <c r="B201" s="46"/>
      <c r="C201" s="311" t="s">
        <v>644</v>
      </c>
      <c r="D201" s="311" t="s">
        <v>2934</v>
      </c>
      <c r="E201" s="19" t="s">
        <v>130</v>
      </c>
      <c r="F201" s="312">
        <v>45.719999999999999</v>
      </c>
      <c r="G201" s="40"/>
      <c r="H201" s="46"/>
    </row>
    <row r="202" s="2" customFormat="1" ht="16.8" customHeight="1">
      <c r="A202" s="40"/>
      <c r="B202" s="46"/>
      <c r="C202" s="307" t="s">
        <v>156</v>
      </c>
      <c r="D202" s="308" t="s">
        <v>157</v>
      </c>
      <c r="E202" s="309" t="s">
        <v>130</v>
      </c>
      <c r="F202" s="310">
        <v>27.600000000000001</v>
      </c>
      <c r="G202" s="40"/>
      <c r="H202" s="46"/>
    </row>
    <row r="203" s="2" customFormat="1" ht="16.8" customHeight="1">
      <c r="A203" s="40"/>
      <c r="B203" s="46"/>
      <c r="C203" s="311" t="s">
        <v>19</v>
      </c>
      <c r="D203" s="311" t="s">
        <v>183</v>
      </c>
      <c r="E203" s="19" t="s">
        <v>19</v>
      </c>
      <c r="F203" s="312">
        <v>27.600000000000001</v>
      </c>
      <c r="G203" s="40"/>
      <c r="H203" s="46"/>
    </row>
    <row r="204" s="2" customFormat="1" ht="16.8" customHeight="1">
      <c r="A204" s="40"/>
      <c r="B204" s="46"/>
      <c r="C204" s="311" t="s">
        <v>156</v>
      </c>
      <c r="D204" s="311" t="s">
        <v>278</v>
      </c>
      <c r="E204" s="19" t="s">
        <v>19</v>
      </c>
      <c r="F204" s="312">
        <v>27.600000000000001</v>
      </c>
      <c r="G204" s="40"/>
      <c r="H204" s="46"/>
    </row>
    <row r="205" s="2" customFormat="1" ht="16.8" customHeight="1">
      <c r="A205" s="40"/>
      <c r="B205" s="46"/>
      <c r="C205" s="313" t="s">
        <v>2909</v>
      </c>
      <c r="D205" s="40"/>
      <c r="E205" s="40"/>
      <c r="F205" s="40"/>
      <c r="G205" s="40"/>
      <c r="H205" s="46"/>
    </row>
    <row r="206" s="2" customFormat="1" ht="16.8" customHeight="1">
      <c r="A206" s="40"/>
      <c r="B206" s="46"/>
      <c r="C206" s="311" t="s">
        <v>666</v>
      </c>
      <c r="D206" s="311" t="s">
        <v>667</v>
      </c>
      <c r="E206" s="19" t="s">
        <v>130</v>
      </c>
      <c r="F206" s="312">
        <v>27.600000000000001</v>
      </c>
      <c r="G206" s="40"/>
      <c r="H206" s="46"/>
    </row>
    <row r="207" s="2" customFormat="1" ht="16.8" customHeight="1">
      <c r="A207" s="40"/>
      <c r="B207" s="46"/>
      <c r="C207" s="311" t="s">
        <v>654</v>
      </c>
      <c r="D207" s="311" t="s">
        <v>2928</v>
      </c>
      <c r="E207" s="19" t="s">
        <v>130</v>
      </c>
      <c r="F207" s="312">
        <v>471.39999999999998</v>
      </c>
      <c r="G207" s="40"/>
      <c r="H207" s="46"/>
    </row>
    <row r="208" s="2" customFormat="1" ht="16.8" customHeight="1">
      <c r="A208" s="40"/>
      <c r="B208" s="46"/>
      <c r="C208" s="307" t="s">
        <v>159</v>
      </c>
      <c r="D208" s="308" t="s">
        <v>160</v>
      </c>
      <c r="E208" s="309" t="s">
        <v>116</v>
      </c>
      <c r="F208" s="310">
        <v>45.719999999999999</v>
      </c>
      <c r="G208" s="40"/>
      <c r="H208" s="46"/>
    </row>
    <row r="209" s="2" customFormat="1" ht="16.8" customHeight="1">
      <c r="A209" s="40"/>
      <c r="B209" s="46"/>
      <c r="C209" s="311" t="s">
        <v>19</v>
      </c>
      <c r="D209" s="311" t="s">
        <v>610</v>
      </c>
      <c r="E209" s="19" t="s">
        <v>19</v>
      </c>
      <c r="F209" s="312">
        <v>0</v>
      </c>
      <c r="G209" s="40"/>
      <c r="H209" s="46"/>
    </row>
    <row r="210" s="2" customFormat="1" ht="16.8" customHeight="1">
      <c r="A210" s="40"/>
      <c r="B210" s="46"/>
      <c r="C210" s="311" t="s">
        <v>19</v>
      </c>
      <c r="D210" s="311" t="s">
        <v>611</v>
      </c>
      <c r="E210" s="19" t="s">
        <v>19</v>
      </c>
      <c r="F210" s="312">
        <v>45.719999999999999</v>
      </c>
      <c r="G210" s="40"/>
      <c r="H210" s="46"/>
    </row>
    <row r="211" s="2" customFormat="1" ht="16.8" customHeight="1">
      <c r="A211" s="40"/>
      <c r="B211" s="46"/>
      <c r="C211" s="311" t="s">
        <v>159</v>
      </c>
      <c r="D211" s="311" t="s">
        <v>419</v>
      </c>
      <c r="E211" s="19" t="s">
        <v>19</v>
      </c>
      <c r="F211" s="312">
        <v>45.719999999999999</v>
      </c>
      <c r="G211" s="40"/>
      <c r="H211" s="46"/>
    </row>
    <row r="212" s="2" customFormat="1" ht="16.8" customHeight="1">
      <c r="A212" s="40"/>
      <c r="B212" s="46"/>
      <c r="C212" s="313" t="s">
        <v>2909</v>
      </c>
      <c r="D212" s="40"/>
      <c r="E212" s="40"/>
      <c r="F212" s="40"/>
      <c r="G212" s="40"/>
      <c r="H212" s="46"/>
    </row>
    <row r="213" s="2" customFormat="1" ht="16.8" customHeight="1">
      <c r="A213" s="40"/>
      <c r="B213" s="46"/>
      <c r="C213" s="311" t="s">
        <v>597</v>
      </c>
      <c r="D213" s="311" t="s">
        <v>2929</v>
      </c>
      <c r="E213" s="19" t="s">
        <v>116</v>
      </c>
      <c r="F213" s="312">
        <v>288.78800000000001</v>
      </c>
      <c r="G213" s="40"/>
      <c r="H213" s="46"/>
    </row>
    <row r="214" s="2" customFormat="1" ht="16.8" customHeight="1">
      <c r="A214" s="40"/>
      <c r="B214" s="46"/>
      <c r="C214" s="311" t="s">
        <v>577</v>
      </c>
      <c r="D214" s="311" t="s">
        <v>2930</v>
      </c>
      <c r="E214" s="19" t="s">
        <v>116</v>
      </c>
      <c r="F214" s="312">
        <v>311.62799999999999</v>
      </c>
      <c r="G214" s="40"/>
      <c r="H214" s="46"/>
    </row>
    <row r="215" s="2" customFormat="1" ht="16.8" customHeight="1">
      <c r="A215" s="40"/>
      <c r="B215" s="46"/>
      <c r="C215" s="311" t="s">
        <v>639</v>
      </c>
      <c r="D215" s="311" t="s">
        <v>2932</v>
      </c>
      <c r="E215" s="19" t="s">
        <v>116</v>
      </c>
      <c r="F215" s="312">
        <v>288.78800000000001</v>
      </c>
      <c r="G215" s="40"/>
      <c r="H215" s="46"/>
    </row>
    <row r="216" s="2" customFormat="1" ht="16.8" customHeight="1">
      <c r="A216" s="40"/>
      <c r="B216" s="46"/>
      <c r="C216" s="311" t="s">
        <v>619</v>
      </c>
      <c r="D216" s="311" t="s">
        <v>620</v>
      </c>
      <c r="E216" s="19" t="s">
        <v>116</v>
      </c>
      <c r="F216" s="312">
        <v>48.006</v>
      </c>
      <c r="G216" s="40"/>
      <c r="H216" s="46"/>
    </row>
    <row r="217" s="2" customFormat="1" ht="16.8" customHeight="1">
      <c r="A217" s="40"/>
      <c r="B217" s="46"/>
      <c r="C217" s="307" t="s">
        <v>161</v>
      </c>
      <c r="D217" s="308" t="s">
        <v>161</v>
      </c>
      <c r="E217" s="309" t="s">
        <v>116</v>
      </c>
      <c r="F217" s="310">
        <v>308</v>
      </c>
      <c r="G217" s="40"/>
      <c r="H217" s="46"/>
    </row>
    <row r="218" s="2" customFormat="1" ht="16.8" customHeight="1">
      <c r="A218" s="40"/>
      <c r="B218" s="46"/>
      <c r="C218" s="311" t="s">
        <v>19</v>
      </c>
      <c r="D218" s="311" t="s">
        <v>829</v>
      </c>
      <c r="E218" s="19" t="s">
        <v>19</v>
      </c>
      <c r="F218" s="312">
        <v>0</v>
      </c>
      <c r="G218" s="40"/>
      <c r="H218" s="46"/>
    </row>
    <row r="219" s="2" customFormat="1" ht="16.8" customHeight="1">
      <c r="A219" s="40"/>
      <c r="B219" s="46"/>
      <c r="C219" s="311" t="s">
        <v>19</v>
      </c>
      <c r="D219" s="311" t="s">
        <v>594</v>
      </c>
      <c r="E219" s="19" t="s">
        <v>19</v>
      </c>
      <c r="F219" s="312">
        <v>0</v>
      </c>
      <c r="G219" s="40"/>
      <c r="H219" s="46"/>
    </row>
    <row r="220" s="2" customFormat="1" ht="16.8" customHeight="1">
      <c r="A220" s="40"/>
      <c r="B220" s="46"/>
      <c r="C220" s="311" t="s">
        <v>19</v>
      </c>
      <c r="D220" s="311" t="s">
        <v>830</v>
      </c>
      <c r="E220" s="19" t="s">
        <v>19</v>
      </c>
      <c r="F220" s="312">
        <v>308</v>
      </c>
      <c r="G220" s="40"/>
      <c r="H220" s="46"/>
    </row>
    <row r="221" s="2" customFormat="1" ht="16.8" customHeight="1">
      <c r="A221" s="40"/>
      <c r="B221" s="46"/>
      <c r="C221" s="311" t="s">
        <v>161</v>
      </c>
      <c r="D221" s="311" t="s">
        <v>278</v>
      </c>
      <c r="E221" s="19" t="s">
        <v>19</v>
      </c>
      <c r="F221" s="312">
        <v>308</v>
      </c>
      <c r="G221" s="40"/>
      <c r="H221" s="46"/>
    </row>
    <row r="222" s="2" customFormat="1" ht="16.8" customHeight="1">
      <c r="A222" s="40"/>
      <c r="B222" s="46"/>
      <c r="C222" s="313" t="s">
        <v>2909</v>
      </c>
      <c r="D222" s="40"/>
      <c r="E222" s="40"/>
      <c r="F222" s="40"/>
      <c r="G222" s="40"/>
      <c r="H222" s="46"/>
    </row>
    <row r="223" s="2" customFormat="1" ht="16.8" customHeight="1">
      <c r="A223" s="40"/>
      <c r="B223" s="46"/>
      <c r="C223" s="311" t="s">
        <v>825</v>
      </c>
      <c r="D223" s="311" t="s">
        <v>2935</v>
      </c>
      <c r="E223" s="19" t="s">
        <v>116</v>
      </c>
      <c r="F223" s="312">
        <v>308</v>
      </c>
      <c r="G223" s="40"/>
      <c r="H223" s="46"/>
    </row>
    <row r="224" s="2" customFormat="1" ht="16.8" customHeight="1">
      <c r="A224" s="40"/>
      <c r="B224" s="46"/>
      <c r="C224" s="311" t="s">
        <v>832</v>
      </c>
      <c r="D224" s="311" t="s">
        <v>2936</v>
      </c>
      <c r="E224" s="19" t="s">
        <v>116</v>
      </c>
      <c r="F224" s="312">
        <v>18480</v>
      </c>
      <c r="G224" s="40"/>
      <c r="H224" s="46"/>
    </row>
    <row r="225" s="2" customFormat="1" ht="16.8" customHeight="1">
      <c r="A225" s="40"/>
      <c r="B225" s="46"/>
      <c r="C225" s="311" t="s">
        <v>838</v>
      </c>
      <c r="D225" s="311" t="s">
        <v>2937</v>
      </c>
      <c r="E225" s="19" t="s">
        <v>116</v>
      </c>
      <c r="F225" s="312">
        <v>308</v>
      </c>
      <c r="G225" s="40"/>
      <c r="H225" s="46"/>
    </row>
    <row r="226" s="2" customFormat="1" ht="16.8" customHeight="1">
      <c r="A226" s="40"/>
      <c r="B226" s="46"/>
      <c r="C226" s="311" t="s">
        <v>848</v>
      </c>
      <c r="D226" s="311" t="s">
        <v>2938</v>
      </c>
      <c r="E226" s="19" t="s">
        <v>116</v>
      </c>
      <c r="F226" s="312">
        <v>308</v>
      </c>
      <c r="G226" s="40"/>
      <c r="H226" s="46"/>
    </row>
    <row r="227" s="2" customFormat="1" ht="16.8" customHeight="1">
      <c r="A227" s="40"/>
      <c r="B227" s="46"/>
      <c r="C227" s="311" t="s">
        <v>853</v>
      </c>
      <c r="D227" s="311" t="s">
        <v>2939</v>
      </c>
      <c r="E227" s="19" t="s">
        <v>116</v>
      </c>
      <c r="F227" s="312">
        <v>18480</v>
      </c>
      <c r="G227" s="40"/>
      <c r="H227" s="46"/>
    </row>
    <row r="228" s="2" customFormat="1" ht="16.8" customHeight="1">
      <c r="A228" s="40"/>
      <c r="B228" s="46"/>
      <c r="C228" s="311" t="s">
        <v>858</v>
      </c>
      <c r="D228" s="311" t="s">
        <v>2940</v>
      </c>
      <c r="E228" s="19" t="s">
        <v>116</v>
      </c>
      <c r="F228" s="312">
        <v>308</v>
      </c>
      <c r="G228" s="40"/>
      <c r="H228" s="46"/>
    </row>
    <row r="229" s="2" customFormat="1" ht="16.8" customHeight="1">
      <c r="A229" s="40"/>
      <c r="B229" s="46"/>
      <c r="C229" s="307" t="s">
        <v>163</v>
      </c>
      <c r="D229" s="308" t="s">
        <v>163</v>
      </c>
      <c r="E229" s="309" t="s">
        <v>116</v>
      </c>
      <c r="F229" s="310">
        <v>672.40599999999995</v>
      </c>
      <c r="G229" s="40"/>
      <c r="H229" s="46"/>
    </row>
    <row r="230" s="2" customFormat="1" ht="16.8" customHeight="1">
      <c r="A230" s="40"/>
      <c r="B230" s="46"/>
      <c r="C230" s="311" t="s">
        <v>19</v>
      </c>
      <c r="D230" s="311" t="s">
        <v>192</v>
      </c>
      <c r="E230" s="19" t="s">
        <v>19</v>
      </c>
      <c r="F230" s="312">
        <v>12.640000000000001</v>
      </c>
      <c r="G230" s="40"/>
      <c r="H230" s="46"/>
    </row>
    <row r="231" s="2" customFormat="1" ht="16.8" customHeight="1">
      <c r="A231" s="40"/>
      <c r="B231" s="46"/>
      <c r="C231" s="311" t="s">
        <v>19</v>
      </c>
      <c r="D231" s="311" t="s">
        <v>195</v>
      </c>
      <c r="E231" s="19" t="s">
        <v>19</v>
      </c>
      <c r="F231" s="312">
        <v>85.069999999999993</v>
      </c>
      <c r="G231" s="40"/>
      <c r="H231" s="46"/>
    </row>
    <row r="232" s="2" customFormat="1" ht="16.8" customHeight="1">
      <c r="A232" s="40"/>
      <c r="B232" s="46"/>
      <c r="C232" s="311" t="s">
        <v>19</v>
      </c>
      <c r="D232" s="311" t="s">
        <v>198</v>
      </c>
      <c r="E232" s="19" t="s">
        <v>19</v>
      </c>
      <c r="F232" s="312">
        <v>4.7699999999999996</v>
      </c>
      <c r="G232" s="40"/>
      <c r="H232" s="46"/>
    </row>
    <row r="233" s="2" customFormat="1" ht="16.8" customHeight="1">
      <c r="A233" s="40"/>
      <c r="B233" s="46"/>
      <c r="C233" s="311" t="s">
        <v>19</v>
      </c>
      <c r="D233" s="311" t="s">
        <v>201</v>
      </c>
      <c r="E233" s="19" t="s">
        <v>19</v>
      </c>
      <c r="F233" s="312">
        <v>16.190000000000001</v>
      </c>
      <c r="G233" s="40"/>
      <c r="H233" s="46"/>
    </row>
    <row r="234" s="2" customFormat="1" ht="16.8" customHeight="1">
      <c r="A234" s="40"/>
      <c r="B234" s="46"/>
      <c r="C234" s="311" t="s">
        <v>19</v>
      </c>
      <c r="D234" s="311" t="s">
        <v>209</v>
      </c>
      <c r="E234" s="19" t="s">
        <v>19</v>
      </c>
      <c r="F234" s="312">
        <v>102.2</v>
      </c>
      <c r="G234" s="40"/>
      <c r="H234" s="46"/>
    </row>
    <row r="235" s="2" customFormat="1" ht="16.8" customHeight="1">
      <c r="A235" s="40"/>
      <c r="B235" s="46"/>
      <c r="C235" s="311" t="s">
        <v>19</v>
      </c>
      <c r="D235" s="311" t="s">
        <v>184</v>
      </c>
      <c r="E235" s="19" t="s">
        <v>19</v>
      </c>
      <c r="F235" s="312">
        <v>549.75300000000004</v>
      </c>
      <c r="G235" s="40"/>
      <c r="H235" s="46"/>
    </row>
    <row r="236" s="2" customFormat="1" ht="16.8" customHeight="1">
      <c r="A236" s="40"/>
      <c r="B236" s="46"/>
      <c r="C236" s="311" t="s">
        <v>19</v>
      </c>
      <c r="D236" s="311" t="s">
        <v>533</v>
      </c>
      <c r="E236" s="19" t="s">
        <v>19</v>
      </c>
      <c r="F236" s="312">
        <v>-98.216999999999999</v>
      </c>
      <c r="G236" s="40"/>
      <c r="H236" s="46"/>
    </row>
    <row r="237" s="2" customFormat="1" ht="16.8" customHeight="1">
      <c r="A237" s="40"/>
      <c r="B237" s="46"/>
      <c r="C237" s="311" t="s">
        <v>163</v>
      </c>
      <c r="D237" s="311" t="s">
        <v>278</v>
      </c>
      <c r="E237" s="19" t="s">
        <v>19</v>
      </c>
      <c r="F237" s="312">
        <v>672.40599999999995</v>
      </c>
      <c r="G237" s="40"/>
      <c r="H237" s="46"/>
    </row>
    <row r="238" s="2" customFormat="1" ht="16.8" customHeight="1">
      <c r="A238" s="40"/>
      <c r="B238" s="46"/>
      <c r="C238" s="313" t="s">
        <v>2909</v>
      </c>
      <c r="D238" s="40"/>
      <c r="E238" s="40"/>
      <c r="F238" s="40"/>
      <c r="G238" s="40"/>
      <c r="H238" s="46"/>
    </row>
    <row r="239" s="2" customFormat="1" ht="16.8" customHeight="1">
      <c r="A239" s="40"/>
      <c r="B239" s="46"/>
      <c r="C239" s="311" t="s">
        <v>1909</v>
      </c>
      <c r="D239" s="311" t="s">
        <v>2923</v>
      </c>
      <c r="E239" s="19" t="s">
        <v>116</v>
      </c>
      <c r="F239" s="312">
        <v>672.40599999999995</v>
      </c>
      <c r="G239" s="40"/>
      <c r="H239" s="46"/>
    </row>
    <row r="240" s="2" customFormat="1" ht="16.8" customHeight="1">
      <c r="A240" s="40"/>
      <c r="B240" s="46"/>
      <c r="C240" s="311" t="s">
        <v>1926</v>
      </c>
      <c r="D240" s="311" t="s">
        <v>2941</v>
      </c>
      <c r="E240" s="19" t="s">
        <v>116</v>
      </c>
      <c r="F240" s="312">
        <v>672.40599999999995</v>
      </c>
      <c r="G240" s="40"/>
      <c r="H240" s="46"/>
    </row>
    <row r="241" s="2" customFormat="1" ht="16.8" customHeight="1">
      <c r="A241" s="40"/>
      <c r="B241" s="46"/>
      <c r="C241" s="311" t="s">
        <v>1931</v>
      </c>
      <c r="D241" s="311" t="s">
        <v>2942</v>
      </c>
      <c r="E241" s="19" t="s">
        <v>116</v>
      </c>
      <c r="F241" s="312">
        <v>672.40599999999995</v>
      </c>
      <c r="G241" s="40"/>
      <c r="H241" s="46"/>
    </row>
    <row r="242" s="2" customFormat="1" ht="16.8" customHeight="1">
      <c r="A242" s="40"/>
      <c r="B242" s="46"/>
      <c r="C242" s="307" t="s">
        <v>165</v>
      </c>
      <c r="D242" s="308" t="s">
        <v>166</v>
      </c>
      <c r="E242" s="309" t="s">
        <v>116</v>
      </c>
      <c r="F242" s="310">
        <v>31.41</v>
      </c>
      <c r="G242" s="40"/>
      <c r="H242" s="46"/>
    </row>
    <row r="243" s="2" customFormat="1" ht="16.8" customHeight="1">
      <c r="A243" s="40"/>
      <c r="B243" s="46"/>
      <c r="C243" s="311" t="s">
        <v>19</v>
      </c>
      <c r="D243" s="311" t="s">
        <v>1867</v>
      </c>
      <c r="E243" s="19" t="s">
        <v>19</v>
      </c>
      <c r="F243" s="312">
        <v>0</v>
      </c>
      <c r="G243" s="40"/>
      <c r="H243" s="46"/>
    </row>
    <row r="244" s="2" customFormat="1" ht="16.8" customHeight="1">
      <c r="A244" s="40"/>
      <c r="B244" s="46"/>
      <c r="C244" s="311" t="s">
        <v>19</v>
      </c>
      <c r="D244" s="311" t="s">
        <v>1868</v>
      </c>
      <c r="E244" s="19" t="s">
        <v>19</v>
      </c>
      <c r="F244" s="312">
        <v>19.800000000000001</v>
      </c>
      <c r="G244" s="40"/>
      <c r="H244" s="46"/>
    </row>
    <row r="245" s="2" customFormat="1" ht="16.8" customHeight="1">
      <c r="A245" s="40"/>
      <c r="B245" s="46"/>
      <c r="C245" s="311" t="s">
        <v>19</v>
      </c>
      <c r="D245" s="311" t="s">
        <v>1869</v>
      </c>
      <c r="E245" s="19" t="s">
        <v>19</v>
      </c>
      <c r="F245" s="312">
        <v>11.609999999999999</v>
      </c>
      <c r="G245" s="40"/>
      <c r="H245" s="46"/>
    </row>
    <row r="246" s="2" customFormat="1" ht="16.8" customHeight="1">
      <c r="A246" s="40"/>
      <c r="B246" s="46"/>
      <c r="C246" s="311" t="s">
        <v>165</v>
      </c>
      <c r="D246" s="311" t="s">
        <v>419</v>
      </c>
      <c r="E246" s="19" t="s">
        <v>19</v>
      </c>
      <c r="F246" s="312">
        <v>31.41</v>
      </c>
      <c r="G246" s="40"/>
      <c r="H246" s="46"/>
    </row>
    <row r="247" s="2" customFormat="1" ht="16.8" customHeight="1">
      <c r="A247" s="40"/>
      <c r="B247" s="46"/>
      <c r="C247" s="313" t="s">
        <v>2909</v>
      </c>
      <c r="D247" s="40"/>
      <c r="E247" s="40"/>
      <c r="F247" s="40"/>
      <c r="G247" s="40"/>
      <c r="H247" s="46"/>
    </row>
    <row r="248" s="2" customFormat="1" ht="16.8" customHeight="1">
      <c r="A248" s="40"/>
      <c r="B248" s="46"/>
      <c r="C248" s="311" t="s">
        <v>1859</v>
      </c>
      <c r="D248" s="311" t="s">
        <v>2943</v>
      </c>
      <c r="E248" s="19" t="s">
        <v>116</v>
      </c>
      <c r="F248" s="312">
        <v>65.359999999999999</v>
      </c>
      <c r="G248" s="40"/>
      <c r="H248" s="46"/>
    </row>
    <row r="249" s="2" customFormat="1" ht="16.8" customHeight="1">
      <c r="A249" s="40"/>
      <c r="B249" s="46"/>
      <c r="C249" s="311" t="s">
        <v>1871</v>
      </c>
      <c r="D249" s="311" t="s">
        <v>2944</v>
      </c>
      <c r="E249" s="19" t="s">
        <v>116</v>
      </c>
      <c r="F249" s="312">
        <v>65.359999999999999</v>
      </c>
      <c r="G249" s="40"/>
      <c r="H249" s="46"/>
    </row>
    <row r="250" s="2" customFormat="1" ht="16.8" customHeight="1">
      <c r="A250" s="40"/>
      <c r="B250" s="46"/>
      <c r="C250" s="311" t="s">
        <v>1876</v>
      </c>
      <c r="D250" s="311" t="s">
        <v>2945</v>
      </c>
      <c r="E250" s="19" t="s">
        <v>116</v>
      </c>
      <c r="F250" s="312">
        <v>65.359999999999999</v>
      </c>
      <c r="G250" s="40"/>
      <c r="H250" s="46"/>
    </row>
    <row r="251" s="2" customFormat="1" ht="16.8" customHeight="1">
      <c r="A251" s="40"/>
      <c r="B251" s="46"/>
      <c r="C251" s="311" t="s">
        <v>1881</v>
      </c>
      <c r="D251" s="311" t="s">
        <v>2946</v>
      </c>
      <c r="E251" s="19" t="s">
        <v>116</v>
      </c>
      <c r="F251" s="312">
        <v>65.359999999999999</v>
      </c>
      <c r="G251" s="40"/>
      <c r="H251" s="46"/>
    </row>
    <row r="252" s="2" customFormat="1" ht="16.8" customHeight="1">
      <c r="A252" s="40"/>
      <c r="B252" s="46"/>
      <c r="C252" s="311" t="s">
        <v>1886</v>
      </c>
      <c r="D252" s="311" t="s">
        <v>2947</v>
      </c>
      <c r="E252" s="19" t="s">
        <v>116</v>
      </c>
      <c r="F252" s="312">
        <v>65.359999999999999</v>
      </c>
      <c r="G252" s="40"/>
      <c r="H252" s="46"/>
    </row>
    <row r="253" s="2" customFormat="1" ht="16.8" customHeight="1">
      <c r="A253" s="40"/>
      <c r="B253" s="46"/>
      <c r="C253" s="307" t="s">
        <v>168</v>
      </c>
      <c r="D253" s="308" t="s">
        <v>169</v>
      </c>
      <c r="E253" s="309" t="s">
        <v>116</v>
      </c>
      <c r="F253" s="310">
        <v>57.975000000000001</v>
      </c>
      <c r="G253" s="40"/>
      <c r="H253" s="46"/>
    </row>
    <row r="254" s="2" customFormat="1" ht="16.8" customHeight="1">
      <c r="A254" s="40"/>
      <c r="B254" s="46"/>
      <c r="C254" s="311" t="s">
        <v>19</v>
      </c>
      <c r="D254" s="311" t="s">
        <v>1502</v>
      </c>
      <c r="E254" s="19" t="s">
        <v>19</v>
      </c>
      <c r="F254" s="312">
        <v>0</v>
      </c>
      <c r="G254" s="40"/>
      <c r="H254" s="46"/>
    </row>
    <row r="255" s="2" customFormat="1" ht="16.8" customHeight="1">
      <c r="A255" s="40"/>
      <c r="B255" s="46"/>
      <c r="C255" s="311" t="s">
        <v>19</v>
      </c>
      <c r="D255" s="311" t="s">
        <v>1230</v>
      </c>
      <c r="E255" s="19" t="s">
        <v>19</v>
      </c>
      <c r="F255" s="312">
        <v>0</v>
      </c>
      <c r="G255" s="40"/>
      <c r="H255" s="46"/>
    </row>
    <row r="256" s="2" customFormat="1" ht="16.8" customHeight="1">
      <c r="A256" s="40"/>
      <c r="B256" s="46"/>
      <c r="C256" s="311" t="s">
        <v>168</v>
      </c>
      <c r="D256" s="311" t="s">
        <v>1840</v>
      </c>
      <c r="E256" s="19" t="s">
        <v>19</v>
      </c>
      <c r="F256" s="312">
        <v>57.975000000000001</v>
      </c>
      <c r="G256" s="40"/>
      <c r="H256" s="46"/>
    </row>
    <row r="257" s="2" customFormat="1" ht="16.8" customHeight="1">
      <c r="A257" s="40"/>
      <c r="B257" s="46"/>
      <c r="C257" s="313" t="s">
        <v>2909</v>
      </c>
      <c r="D257" s="40"/>
      <c r="E257" s="40"/>
      <c r="F257" s="40"/>
      <c r="G257" s="40"/>
      <c r="H257" s="46"/>
    </row>
    <row r="258" s="2" customFormat="1" ht="16.8" customHeight="1">
      <c r="A258" s="40"/>
      <c r="B258" s="46"/>
      <c r="C258" s="311" t="s">
        <v>1836</v>
      </c>
      <c r="D258" s="311" t="s">
        <v>2948</v>
      </c>
      <c r="E258" s="19" t="s">
        <v>116</v>
      </c>
      <c r="F258" s="312">
        <v>87.974999999999994</v>
      </c>
      <c r="G258" s="40"/>
      <c r="H258" s="46"/>
    </row>
    <row r="259" s="2" customFormat="1" ht="16.8" customHeight="1">
      <c r="A259" s="40"/>
      <c r="B259" s="46"/>
      <c r="C259" s="311" t="s">
        <v>1842</v>
      </c>
      <c r="D259" s="311" t="s">
        <v>2949</v>
      </c>
      <c r="E259" s="19" t="s">
        <v>116</v>
      </c>
      <c r="F259" s="312">
        <v>87.974999999999994</v>
      </c>
      <c r="G259" s="40"/>
      <c r="H259" s="46"/>
    </row>
    <row r="260" s="2" customFormat="1" ht="16.8" customHeight="1">
      <c r="A260" s="40"/>
      <c r="B260" s="46"/>
      <c r="C260" s="311" t="s">
        <v>1853</v>
      </c>
      <c r="D260" s="311" t="s">
        <v>2950</v>
      </c>
      <c r="E260" s="19" t="s">
        <v>116</v>
      </c>
      <c r="F260" s="312">
        <v>175.94999999999999</v>
      </c>
      <c r="G260" s="40"/>
      <c r="H260" s="46"/>
    </row>
    <row r="261" s="2" customFormat="1" ht="16.8" customHeight="1">
      <c r="A261" s="40"/>
      <c r="B261" s="46"/>
      <c r="C261" s="307" t="s">
        <v>171</v>
      </c>
      <c r="D261" s="308" t="s">
        <v>172</v>
      </c>
      <c r="E261" s="309" t="s">
        <v>116</v>
      </c>
      <c r="F261" s="310">
        <v>30</v>
      </c>
      <c r="G261" s="40"/>
      <c r="H261" s="46"/>
    </row>
    <row r="262" s="2" customFormat="1" ht="16.8" customHeight="1">
      <c r="A262" s="40"/>
      <c r="B262" s="46"/>
      <c r="C262" s="311" t="s">
        <v>171</v>
      </c>
      <c r="D262" s="311" t="s">
        <v>1503</v>
      </c>
      <c r="E262" s="19" t="s">
        <v>19</v>
      </c>
      <c r="F262" s="312">
        <v>30</v>
      </c>
      <c r="G262" s="40"/>
      <c r="H262" s="46"/>
    </row>
    <row r="263" s="2" customFormat="1" ht="16.8" customHeight="1">
      <c r="A263" s="40"/>
      <c r="B263" s="46"/>
      <c r="C263" s="313" t="s">
        <v>2909</v>
      </c>
      <c r="D263" s="40"/>
      <c r="E263" s="40"/>
      <c r="F263" s="40"/>
      <c r="G263" s="40"/>
      <c r="H263" s="46"/>
    </row>
    <row r="264" s="2" customFormat="1" ht="16.8" customHeight="1">
      <c r="A264" s="40"/>
      <c r="B264" s="46"/>
      <c r="C264" s="311" t="s">
        <v>1836</v>
      </c>
      <c r="D264" s="311" t="s">
        <v>2948</v>
      </c>
      <c r="E264" s="19" t="s">
        <v>116</v>
      </c>
      <c r="F264" s="312">
        <v>87.974999999999994</v>
      </c>
      <c r="G264" s="40"/>
      <c r="H264" s="46"/>
    </row>
    <row r="265" s="2" customFormat="1" ht="16.8" customHeight="1">
      <c r="A265" s="40"/>
      <c r="B265" s="46"/>
      <c r="C265" s="311" t="s">
        <v>1842</v>
      </c>
      <c r="D265" s="311" t="s">
        <v>2949</v>
      </c>
      <c r="E265" s="19" t="s">
        <v>116</v>
      </c>
      <c r="F265" s="312">
        <v>87.974999999999994</v>
      </c>
      <c r="G265" s="40"/>
      <c r="H265" s="46"/>
    </row>
    <row r="266" s="2" customFormat="1" ht="16.8" customHeight="1">
      <c r="A266" s="40"/>
      <c r="B266" s="46"/>
      <c r="C266" s="311" t="s">
        <v>1847</v>
      </c>
      <c r="D266" s="311" t="s">
        <v>2951</v>
      </c>
      <c r="E266" s="19" t="s">
        <v>116</v>
      </c>
      <c r="F266" s="312">
        <v>60</v>
      </c>
      <c r="G266" s="40"/>
      <c r="H266" s="46"/>
    </row>
    <row r="267" s="2" customFormat="1" ht="16.8" customHeight="1">
      <c r="A267" s="40"/>
      <c r="B267" s="46"/>
      <c r="C267" s="311" t="s">
        <v>1853</v>
      </c>
      <c r="D267" s="311" t="s">
        <v>2950</v>
      </c>
      <c r="E267" s="19" t="s">
        <v>116</v>
      </c>
      <c r="F267" s="312">
        <v>175.94999999999999</v>
      </c>
      <c r="G267" s="40"/>
      <c r="H267" s="46"/>
    </row>
    <row r="268" s="2" customFormat="1" ht="16.8" customHeight="1">
      <c r="A268" s="40"/>
      <c r="B268" s="46"/>
      <c r="C268" s="307" t="s">
        <v>174</v>
      </c>
      <c r="D268" s="308" t="s">
        <v>175</v>
      </c>
      <c r="E268" s="309" t="s">
        <v>116</v>
      </c>
      <c r="F268" s="310">
        <v>205.41800000000001</v>
      </c>
      <c r="G268" s="40"/>
      <c r="H268" s="46"/>
    </row>
    <row r="269" s="2" customFormat="1" ht="16.8" customHeight="1">
      <c r="A269" s="40"/>
      <c r="B269" s="46"/>
      <c r="C269" s="311" t="s">
        <v>19</v>
      </c>
      <c r="D269" s="311" t="s">
        <v>404</v>
      </c>
      <c r="E269" s="19" t="s">
        <v>19</v>
      </c>
      <c r="F269" s="312">
        <v>0</v>
      </c>
      <c r="G269" s="40"/>
      <c r="H269" s="46"/>
    </row>
    <row r="270" s="2" customFormat="1" ht="16.8" customHeight="1">
      <c r="A270" s="40"/>
      <c r="B270" s="46"/>
      <c r="C270" s="311" t="s">
        <v>19</v>
      </c>
      <c r="D270" s="311" t="s">
        <v>520</v>
      </c>
      <c r="E270" s="19" t="s">
        <v>19</v>
      </c>
      <c r="F270" s="312">
        <v>55.460000000000001</v>
      </c>
      <c r="G270" s="40"/>
      <c r="H270" s="46"/>
    </row>
    <row r="271" s="2" customFormat="1" ht="16.8" customHeight="1">
      <c r="A271" s="40"/>
      <c r="B271" s="46"/>
      <c r="C271" s="311" t="s">
        <v>19</v>
      </c>
      <c r="D271" s="311" t="s">
        <v>521</v>
      </c>
      <c r="E271" s="19" t="s">
        <v>19</v>
      </c>
      <c r="F271" s="312">
        <v>27.238</v>
      </c>
      <c r="G271" s="40"/>
      <c r="H271" s="46"/>
    </row>
    <row r="272" s="2" customFormat="1" ht="16.8" customHeight="1">
      <c r="A272" s="40"/>
      <c r="B272" s="46"/>
      <c r="C272" s="311" t="s">
        <v>19</v>
      </c>
      <c r="D272" s="311" t="s">
        <v>420</v>
      </c>
      <c r="E272" s="19" t="s">
        <v>19</v>
      </c>
      <c r="F272" s="312">
        <v>0</v>
      </c>
      <c r="G272" s="40"/>
      <c r="H272" s="46"/>
    </row>
    <row r="273" s="2" customFormat="1" ht="16.8" customHeight="1">
      <c r="A273" s="40"/>
      <c r="B273" s="46"/>
      <c r="C273" s="311" t="s">
        <v>19</v>
      </c>
      <c r="D273" s="311" t="s">
        <v>522</v>
      </c>
      <c r="E273" s="19" t="s">
        <v>19</v>
      </c>
      <c r="F273" s="312">
        <v>122.72</v>
      </c>
      <c r="G273" s="40"/>
      <c r="H273" s="46"/>
    </row>
    <row r="274" s="2" customFormat="1" ht="16.8" customHeight="1">
      <c r="A274" s="40"/>
      <c r="B274" s="46"/>
      <c r="C274" s="311" t="s">
        <v>174</v>
      </c>
      <c r="D274" s="311" t="s">
        <v>419</v>
      </c>
      <c r="E274" s="19" t="s">
        <v>19</v>
      </c>
      <c r="F274" s="312">
        <v>205.41800000000001</v>
      </c>
      <c r="G274" s="40"/>
      <c r="H274" s="46"/>
    </row>
    <row r="275" s="2" customFormat="1" ht="16.8" customHeight="1">
      <c r="A275" s="40"/>
      <c r="B275" s="46"/>
      <c r="C275" s="313" t="s">
        <v>2909</v>
      </c>
      <c r="D275" s="40"/>
      <c r="E275" s="40"/>
      <c r="F275" s="40"/>
      <c r="G275" s="40"/>
      <c r="H275" s="46"/>
    </row>
    <row r="276" s="2" customFormat="1" ht="16.8" customHeight="1">
      <c r="A276" s="40"/>
      <c r="B276" s="46"/>
      <c r="C276" s="311" t="s">
        <v>516</v>
      </c>
      <c r="D276" s="311" t="s">
        <v>2952</v>
      </c>
      <c r="E276" s="19" t="s">
        <v>116</v>
      </c>
      <c r="F276" s="312">
        <v>549.75300000000004</v>
      </c>
      <c r="G276" s="40"/>
      <c r="H276" s="46"/>
    </row>
    <row r="277" s="2" customFormat="1" ht="16.8" customHeight="1">
      <c r="A277" s="40"/>
      <c r="B277" s="46"/>
      <c r="C277" s="311" t="s">
        <v>524</v>
      </c>
      <c r="D277" s="311" t="s">
        <v>2953</v>
      </c>
      <c r="E277" s="19" t="s">
        <v>116</v>
      </c>
      <c r="F277" s="312">
        <v>549.75300000000004</v>
      </c>
      <c r="G277" s="40"/>
      <c r="H277" s="46"/>
    </row>
    <row r="278" s="2" customFormat="1" ht="16.8" customHeight="1">
      <c r="A278" s="40"/>
      <c r="B278" s="46"/>
      <c r="C278" s="311" t="s">
        <v>529</v>
      </c>
      <c r="D278" s="311" t="s">
        <v>2919</v>
      </c>
      <c r="E278" s="19" t="s">
        <v>116</v>
      </c>
      <c r="F278" s="312">
        <v>451.536</v>
      </c>
      <c r="G278" s="40"/>
      <c r="H278" s="46"/>
    </row>
    <row r="279" s="2" customFormat="1" ht="16.8" customHeight="1">
      <c r="A279" s="40"/>
      <c r="B279" s="46"/>
      <c r="C279" s="307" t="s">
        <v>177</v>
      </c>
      <c r="D279" s="308" t="s">
        <v>178</v>
      </c>
      <c r="E279" s="309" t="s">
        <v>116</v>
      </c>
      <c r="F279" s="310">
        <v>344.33499999999998</v>
      </c>
      <c r="G279" s="40"/>
      <c r="H279" s="46"/>
    </row>
    <row r="280" s="2" customFormat="1" ht="16.8" customHeight="1">
      <c r="A280" s="40"/>
      <c r="B280" s="46"/>
      <c r="C280" s="311" t="s">
        <v>19</v>
      </c>
      <c r="D280" s="311" t="s">
        <v>404</v>
      </c>
      <c r="E280" s="19" t="s">
        <v>19</v>
      </c>
      <c r="F280" s="312">
        <v>0</v>
      </c>
      <c r="G280" s="40"/>
      <c r="H280" s="46"/>
    </row>
    <row r="281" s="2" customFormat="1" ht="16.8" customHeight="1">
      <c r="A281" s="40"/>
      <c r="B281" s="46"/>
      <c r="C281" s="311" t="s">
        <v>19</v>
      </c>
      <c r="D281" s="311" t="s">
        <v>539</v>
      </c>
      <c r="E281" s="19" t="s">
        <v>19</v>
      </c>
      <c r="F281" s="312">
        <v>17.5</v>
      </c>
      <c r="G281" s="40"/>
      <c r="H281" s="46"/>
    </row>
    <row r="282" s="2" customFormat="1" ht="16.8" customHeight="1">
      <c r="A282" s="40"/>
      <c r="B282" s="46"/>
      <c r="C282" s="311" t="s">
        <v>19</v>
      </c>
      <c r="D282" s="311" t="s">
        <v>540</v>
      </c>
      <c r="E282" s="19" t="s">
        <v>19</v>
      </c>
      <c r="F282" s="312">
        <v>15.5</v>
      </c>
      <c r="G282" s="40"/>
      <c r="H282" s="46"/>
    </row>
    <row r="283" s="2" customFormat="1" ht="16.8" customHeight="1">
      <c r="A283" s="40"/>
      <c r="B283" s="46"/>
      <c r="C283" s="311" t="s">
        <v>19</v>
      </c>
      <c r="D283" s="311" t="s">
        <v>541</v>
      </c>
      <c r="E283" s="19" t="s">
        <v>19</v>
      </c>
      <c r="F283" s="312">
        <v>6.25</v>
      </c>
      <c r="G283" s="40"/>
      <c r="H283" s="46"/>
    </row>
    <row r="284" s="2" customFormat="1" ht="16.8" customHeight="1">
      <c r="A284" s="40"/>
      <c r="B284" s="46"/>
      <c r="C284" s="311" t="s">
        <v>19</v>
      </c>
      <c r="D284" s="311" t="s">
        <v>542</v>
      </c>
      <c r="E284" s="19" t="s">
        <v>19</v>
      </c>
      <c r="F284" s="312">
        <v>4.5</v>
      </c>
      <c r="G284" s="40"/>
      <c r="H284" s="46"/>
    </row>
    <row r="285" s="2" customFormat="1" ht="16.8" customHeight="1">
      <c r="A285" s="40"/>
      <c r="B285" s="46"/>
      <c r="C285" s="311" t="s">
        <v>19</v>
      </c>
      <c r="D285" s="311" t="s">
        <v>543</v>
      </c>
      <c r="E285" s="19" t="s">
        <v>19</v>
      </c>
      <c r="F285" s="312">
        <v>10.75</v>
      </c>
      <c r="G285" s="40"/>
      <c r="H285" s="46"/>
    </row>
    <row r="286" s="2" customFormat="1" ht="16.8" customHeight="1">
      <c r="A286" s="40"/>
      <c r="B286" s="46"/>
      <c r="C286" s="311" t="s">
        <v>19</v>
      </c>
      <c r="D286" s="311" t="s">
        <v>544</v>
      </c>
      <c r="E286" s="19" t="s">
        <v>19</v>
      </c>
      <c r="F286" s="312">
        <v>88.75</v>
      </c>
      <c r="G286" s="40"/>
      <c r="H286" s="46"/>
    </row>
    <row r="287" s="2" customFormat="1" ht="16.8" customHeight="1">
      <c r="A287" s="40"/>
      <c r="B287" s="46"/>
      <c r="C287" s="311" t="s">
        <v>19</v>
      </c>
      <c r="D287" s="311" t="s">
        <v>545</v>
      </c>
      <c r="E287" s="19" t="s">
        <v>19</v>
      </c>
      <c r="F287" s="312">
        <v>60.945</v>
      </c>
      <c r="G287" s="40"/>
      <c r="H287" s="46"/>
    </row>
    <row r="288" s="2" customFormat="1" ht="16.8" customHeight="1">
      <c r="A288" s="40"/>
      <c r="B288" s="46"/>
      <c r="C288" s="311" t="s">
        <v>19</v>
      </c>
      <c r="D288" s="311" t="s">
        <v>420</v>
      </c>
      <c r="E288" s="19" t="s">
        <v>19</v>
      </c>
      <c r="F288" s="312">
        <v>0</v>
      </c>
      <c r="G288" s="40"/>
      <c r="H288" s="46"/>
    </row>
    <row r="289" s="2" customFormat="1" ht="16.8" customHeight="1">
      <c r="A289" s="40"/>
      <c r="B289" s="46"/>
      <c r="C289" s="311" t="s">
        <v>19</v>
      </c>
      <c r="D289" s="311" t="s">
        <v>546</v>
      </c>
      <c r="E289" s="19" t="s">
        <v>19</v>
      </c>
      <c r="F289" s="312">
        <v>22.620000000000001</v>
      </c>
      <c r="G289" s="40"/>
      <c r="H289" s="46"/>
    </row>
    <row r="290" s="2" customFormat="1" ht="16.8" customHeight="1">
      <c r="A290" s="40"/>
      <c r="B290" s="46"/>
      <c r="C290" s="311" t="s">
        <v>19</v>
      </c>
      <c r="D290" s="311" t="s">
        <v>547</v>
      </c>
      <c r="E290" s="19" t="s">
        <v>19</v>
      </c>
      <c r="F290" s="312">
        <v>58.759999999999998</v>
      </c>
      <c r="G290" s="40"/>
      <c r="H290" s="46"/>
    </row>
    <row r="291" s="2" customFormat="1" ht="16.8" customHeight="1">
      <c r="A291" s="40"/>
      <c r="B291" s="46"/>
      <c r="C291" s="311" t="s">
        <v>19</v>
      </c>
      <c r="D291" s="311" t="s">
        <v>548</v>
      </c>
      <c r="E291" s="19" t="s">
        <v>19</v>
      </c>
      <c r="F291" s="312">
        <v>58.759999999999998</v>
      </c>
      <c r="G291" s="40"/>
      <c r="H291" s="46"/>
    </row>
    <row r="292" s="2" customFormat="1" ht="16.8" customHeight="1">
      <c r="A292" s="40"/>
      <c r="B292" s="46"/>
      <c r="C292" s="311" t="s">
        <v>177</v>
      </c>
      <c r="D292" s="311" t="s">
        <v>278</v>
      </c>
      <c r="E292" s="19" t="s">
        <v>19</v>
      </c>
      <c r="F292" s="312">
        <v>344.33499999999998</v>
      </c>
      <c r="G292" s="40"/>
      <c r="H292" s="46"/>
    </row>
    <row r="293" s="2" customFormat="1" ht="16.8" customHeight="1">
      <c r="A293" s="40"/>
      <c r="B293" s="46"/>
      <c r="C293" s="313" t="s">
        <v>2909</v>
      </c>
      <c r="D293" s="40"/>
      <c r="E293" s="40"/>
      <c r="F293" s="40"/>
      <c r="G293" s="40"/>
      <c r="H293" s="46"/>
    </row>
    <row r="294" s="2" customFormat="1" ht="16.8" customHeight="1">
      <c r="A294" s="40"/>
      <c r="B294" s="46"/>
      <c r="C294" s="311" t="s">
        <v>535</v>
      </c>
      <c r="D294" s="311" t="s">
        <v>2954</v>
      </c>
      <c r="E294" s="19" t="s">
        <v>116</v>
      </c>
      <c r="F294" s="312">
        <v>344.33499999999998</v>
      </c>
      <c r="G294" s="40"/>
      <c r="H294" s="46"/>
    </row>
    <row r="295" s="2" customFormat="1" ht="16.8" customHeight="1">
      <c r="A295" s="40"/>
      <c r="B295" s="46"/>
      <c r="C295" s="311" t="s">
        <v>516</v>
      </c>
      <c r="D295" s="311" t="s">
        <v>2952</v>
      </c>
      <c r="E295" s="19" t="s">
        <v>116</v>
      </c>
      <c r="F295" s="312">
        <v>549.75300000000004</v>
      </c>
      <c r="G295" s="40"/>
      <c r="H295" s="46"/>
    </row>
    <row r="296" s="2" customFormat="1" ht="16.8" customHeight="1">
      <c r="A296" s="40"/>
      <c r="B296" s="46"/>
      <c r="C296" s="311" t="s">
        <v>524</v>
      </c>
      <c r="D296" s="311" t="s">
        <v>2953</v>
      </c>
      <c r="E296" s="19" t="s">
        <v>116</v>
      </c>
      <c r="F296" s="312">
        <v>549.75300000000004</v>
      </c>
      <c r="G296" s="40"/>
      <c r="H296" s="46"/>
    </row>
    <row r="297" s="2" customFormat="1" ht="16.8" customHeight="1">
      <c r="A297" s="40"/>
      <c r="B297" s="46"/>
      <c r="C297" s="311" t="s">
        <v>529</v>
      </c>
      <c r="D297" s="311" t="s">
        <v>2919</v>
      </c>
      <c r="E297" s="19" t="s">
        <v>116</v>
      </c>
      <c r="F297" s="312">
        <v>451.536</v>
      </c>
      <c r="G297" s="40"/>
      <c r="H297" s="46"/>
    </row>
    <row r="298" s="2" customFormat="1" ht="16.8" customHeight="1">
      <c r="A298" s="40"/>
      <c r="B298" s="46"/>
      <c r="C298" s="311" t="s">
        <v>1914</v>
      </c>
      <c r="D298" s="311" t="s">
        <v>2955</v>
      </c>
      <c r="E298" s="19" t="s">
        <v>116</v>
      </c>
      <c r="F298" s="312">
        <v>446.53500000000002</v>
      </c>
      <c r="G298" s="40"/>
      <c r="H298" s="46"/>
    </row>
    <row r="299" s="2" customFormat="1" ht="16.8" customHeight="1">
      <c r="A299" s="40"/>
      <c r="B299" s="46"/>
      <c r="C299" s="311" t="s">
        <v>1921</v>
      </c>
      <c r="D299" s="311" t="s">
        <v>2956</v>
      </c>
      <c r="E299" s="19" t="s">
        <v>116</v>
      </c>
      <c r="F299" s="312">
        <v>446.53500000000002</v>
      </c>
      <c r="G299" s="40"/>
      <c r="H299" s="46"/>
    </row>
    <row r="300" s="2" customFormat="1" ht="16.8" customHeight="1">
      <c r="A300" s="40"/>
      <c r="B300" s="46"/>
      <c r="C300" s="307" t="s">
        <v>180</v>
      </c>
      <c r="D300" s="308" t="s">
        <v>181</v>
      </c>
      <c r="E300" s="309" t="s">
        <v>116</v>
      </c>
      <c r="F300" s="310">
        <v>18</v>
      </c>
      <c r="G300" s="40"/>
      <c r="H300" s="46"/>
    </row>
    <row r="301" s="2" customFormat="1" ht="16.8" customHeight="1">
      <c r="A301" s="40"/>
      <c r="B301" s="46"/>
      <c r="C301" s="311" t="s">
        <v>19</v>
      </c>
      <c r="D301" s="311" t="s">
        <v>273</v>
      </c>
      <c r="E301" s="19" t="s">
        <v>19</v>
      </c>
      <c r="F301" s="312">
        <v>0</v>
      </c>
      <c r="G301" s="40"/>
      <c r="H301" s="46"/>
    </row>
    <row r="302" s="2" customFormat="1" ht="16.8" customHeight="1">
      <c r="A302" s="40"/>
      <c r="B302" s="46"/>
      <c r="C302" s="311" t="s">
        <v>19</v>
      </c>
      <c r="D302" s="311" t="s">
        <v>274</v>
      </c>
      <c r="E302" s="19" t="s">
        <v>19</v>
      </c>
      <c r="F302" s="312">
        <v>0</v>
      </c>
      <c r="G302" s="40"/>
      <c r="H302" s="46"/>
    </row>
    <row r="303" s="2" customFormat="1" ht="16.8" customHeight="1">
      <c r="A303" s="40"/>
      <c r="B303" s="46"/>
      <c r="C303" s="311" t="s">
        <v>19</v>
      </c>
      <c r="D303" s="311" t="s">
        <v>275</v>
      </c>
      <c r="E303" s="19" t="s">
        <v>19</v>
      </c>
      <c r="F303" s="312">
        <v>0</v>
      </c>
      <c r="G303" s="40"/>
      <c r="H303" s="46"/>
    </row>
    <row r="304" s="2" customFormat="1" ht="16.8" customHeight="1">
      <c r="A304" s="40"/>
      <c r="B304" s="46"/>
      <c r="C304" s="311" t="s">
        <v>19</v>
      </c>
      <c r="D304" s="311" t="s">
        <v>283</v>
      </c>
      <c r="E304" s="19" t="s">
        <v>19</v>
      </c>
      <c r="F304" s="312">
        <v>18</v>
      </c>
      <c r="G304" s="40"/>
      <c r="H304" s="46"/>
    </row>
    <row r="305" s="2" customFormat="1" ht="16.8" customHeight="1">
      <c r="A305" s="40"/>
      <c r="B305" s="46"/>
      <c r="C305" s="311" t="s">
        <v>180</v>
      </c>
      <c r="D305" s="311" t="s">
        <v>278</v>
      </c>
      <c r="E305" s="19" t="s">
        <v>19</v>
      </c>
      <c r="F305" s="312">
        <v>18</v>
      </c>
      <c r="G305" s="40"/>
      <c r="H305" s="46"/>
    </row>
    <row r="306" s="2" customFormat="1" ht="16.8" customHeight="1">
      <c r="A306" s="40"/>
      <c r="B306" s="46"/>
      <c r="C306" s="313" t="s">
        <v>2909</v>
      </c>
      <c r="D306" s="40"/>
      <c r="E306" s="40"/>
      <c r="F306" s="40"/>
      <c r="G306" s="40"/>
      <c r="H306" s="46"/>
    </row>
    <row r="307" s="2" customFormat="1" ht="16.8" customHeight="1">
      <c r="A307" s="40"/>
      <c r="B307" s="46"/>
      <c r="C307" s="311" t="s">
        <v>279</v>
      </c>
      <c r="D307" s="311" t="s">
        <v>2957</v>
      </c>
      <c r="E307" s="19" t="s">
        <v>116</v>
      </c>
      <c r="F307" s="312">
        <v>18</v>
      </c>
      <c r="G307" s="40"/>
      <c r="H307" s="46"/>
    </row>
    <row r="308" s="2" customFormat="1" ht="16.8" customHeight="1">
      <c r="A308" s="40"/>
      <c r="B308" s="46"/>
      <c r="C308" s="311" t="s">
        <v>296</v>
      </c>
      <c r="D308" s="311" t="s">
        <v>2958</v>
      </c>
      <c r="E308" s="19" t="s">
        <v>137</v>
      </c>
      <c r="F308" s="312">
        <v>17.390000000000001</v>
      </c>
      <c r="G308" s="40"/>
      <c r="H308" s="46"/>
    </row>
    <row r="309" s="2" customFormat="1" ht="16.8" customHeight="1">
      <c r="A309" s="40"/>
      <c r="B309" s="46"/>
      <c r="C309" s="307" t="s">
        <v>183</v>
      </c>
      <c r="D309" s="308" t="s">
        <v>183</v>
      </c>
      <c r="E309" s="309" t="s">
        <v>130</v>
      </c>
      <c r="F309" s="310">
        <v>27.600000000000001</v>
      </c>
      <c r="G309" s="40"/>
      <c r="H309" s="46"/>
    </row>
    <row r="310" s="2" customFormat="1" ht="16.8" customHeight="1">
      <c r="A310" s="40"/>
      <c r="B310" s="46"/>
      <c r="C310" s="311" t="s">
        <v>19</v>
      </c>
      <c r="D310" s="311" t="s">
        <v>630</v>
      </c>
      <c r="E310" s="19" t="s">
        <v>19</v>
      </c>
      <c r="F310" s="312">
        <v>0</v>
      </c>
      <c r="G310" s="40"/>
      <c r="H310" s="46"/>
    </row>
    <row r="311" s="2" customFormat="1" ht="16.8" customHeight="1">
      <c r="A311" s="40"/>
      <c r="B311" s="46"/>
      <c r="C311" s="311" t="s">
        <v>183</v>
      </c>
      <c r="D311" s="311" t="s">
        <v>158</v>
      </c>
      <c r="E311" s="19" t="s">
        <v>19</v>
      </c>
      <c r="F311" s="312">
        <v>27.600000000000001</v>
      </c>
      <c r="G311" s="40"/>
      <c r="H311" s="46"/>
    </row>
    <row r="312" s="2" customFormat="1" ht="16.8" customHeight="1">
      <c r="A312" s="40"/>
      <c r="B312" s="46"/>
      <c r="C312" s="313" t="s">
        <v>2909</v>
      </c>
      <c r="D312" s="40"/>
      <c r="E312" s="40"/>
      <c r="F312" s="40"/>
      <c r="G312" s="40"/>
      <c r="H312" s="46"/>
    </row>
    <row r="313" s="2" customFormat="1" ht="16.8" customHeight="1">
      <c r="A313" s="40"/>
      <c r="B313" s="46"/>
      <c r="C313" s="311" t="s">
        <v>625</v>
      </c>
      <c r="D313" s="311" t="s">
        <v>2959</v>
      </c>
      <c r="E313" s="19" t="s">
        <v>130</v>
      </c>
      <c r="F313" s="312">
        <v>141.80000000000001</v>
      </c>
      <c r="G313" s="40"/>
      <c r="H313" s="46"/>
    </row>
    <row r="314" s="2" customFormat="1" ht="16.8" customHeight="1">
      <c r="A314" s="40"/>
      <c r="B314" s="46"/>
      <c r="C314" s="311" t="s">
        <v>699</v>
      </c>
      <c r="D314" s="311" t="s">
        <v>2960</v>
      </c>
      <c r="E314" s="19" t="s">
        <v>130</v>
      </c>
      <c r="F314" s="312">
        <v>27.600000000000001</v>
      </c>
      <c r="G314" s="40"/>
      <c r="H314" s="46"/>
    </row>
    <row r="315" s="2" customFormat="1" ht="16.8" customHeight="1">
      <c r="A315" s="40"/>
      <c r="B315" s="46"/>
      <c r="C315" s="311" t="s">
        <v>632</v>
      </c>
      <c r="D315" s="311" t="s">
        <v>633</v>
      </c>
      <c r="E315" s="19" t="s">
        <v>116</v>
      </c>
      <c r="F315" s="312">
        <v>29.777999999999999</v>
      </c>
      <c r="G315" s="40"/>
      <c r="H315" s="46"/>
    </row>
    <row r="316" s="2" customFormat="1" ht="16.8" customHeight="1">
      <c r="A316" s="40"/>
      <c r="B316" s="46"/>
      <c r="C316" s="311" t="s">
        <v>666</v>
      </c>
      <c r="D316" s="311" t="s">
        <v>667</v>
      </c>
      <c r="E316" s="19" t="s">
        <v>130</v>
      </c>
      <c r="F316" s="312">
        <v>28.98</v>
      </c>
      <c r="G316" s="40"/>
      <c r="H316" s="46"/>
    </row>
    <row r="317" s="2" customFormat="1" ht="16.8" customHeight="1">
      <c r="A317" s="40"/>
      <c r="B317" s="46"/>
      <c r="C317" s="307" t="s">
        <v>184</v>
      </c>
      <c r="D317" s="308" t="s">
        <v>184</v>
      </c>
      <c r="E317" s="309" t="s">
        <v>19</v>
      </c>
      <c r="F317" s="310">
        <v>549.75300000000004</v>
      </c>
      <c r="G317" s="40"/>
      <c r="H317" s="46"/>
    </row>
    <row r="318" s="2" customFormat="1" ht="16.8" customHeight="1">
      <c r="A318" s="40"/>
      <c r="B318" s="46"/>
      <c r="C318" s="311" t="s">
        <v>19</v>
      </c>
      <c r="D318" s="311" t="s">
        <v>177</v>
      </c>
      <c r="E318" s="19" t="s">
        <v>19</v>
      </c>
      <c r="F318" s="312">
        <v>344.33499999999998</v>
      </c>
      <c r="G318" s="40"/>
      <c r="H318" s="46"/>
    </row>
    <row r="319" s="2" customFormat="1" ht="16.8" customHeight="1">
      <c r="A319" s="40"/>
      <c r="B319" s="46"/>
      <c r="C319" s="311" t="s">
        <v>19</v>
      </c>
      <c r="D319" s="311" t="s">
        <v>174</v>
      </c>
      <c r="E319" s="19" t="s">
        <v>19</v>
      </c>
      <c r="F319" s="312">
        <v>205.41800000000001</v>
      </c>
      <c r="G319" s="40"/>
      <c r="H319" s="46"/>
    </row>
    <row r="320" s="2" customFormat="1" ht="16.8" customHeight="1">
      <c r="A320" s="40"/>
      <c r="B320" s="46"/>
      <c r="C320" s="311" t="s">
        <v>184</v>
      </c>
      <c r="D320" s="311" t="s">
        <v>278</v>
      </c>
      <c r="E320" s="19" t="s">
        <v>19</v>
      </c>
      <c r="F320" s="312">
        <v>549.75300000000004</v>
      </c>
      <c r="G320" s="40"/>
      <c r="H320" s="46"/>
    </row>
    <row r="321" s="2" customFormat="1" ht="16.8" customHeight="1">
      <c r="A321" s="40"/>
      <c r="B321" s="46"/>
      <c r="C321" s="313" t="s">
        <v>2909</v>
      </c>
      <c r="D321" s="40"/>
      <c r="E321" s="40"/>
      <c r="F321" s="40"/>
      <c r="G321" s="40"/>
      <c r="H321" s="46"/>
    </row>
    <row r="322" s="2" customFormat="1" ht="16.8" customHeight="1">
      <c r="A322" s="40"/>
      <c r="B322" s="46"/>
      <c r="C322" s="311" t="s">
        <v>524</v>
      </c>
      <c r="D322" s="311" t="s">
        <v>2953</v>
      </c>
      <c r="E322" s="19" t="s">
        <v>116</v>
      </c>
      <c r="F322" s="312">
        <v>549.75300000000004</v>
      </c>
      <c r="G322" s="40"/>
      <c r="H322" s="46"/>
    </row>
    <row r="323" s="2" customFormat="1" ht="16.8" customHeight="1">
      <c r="A323" s="40"/>
      <c r="B323" s="46"/>
      <c r="C323" s="311" t="s">
        <v>1909</v>
      </c>
      <c r="D323" s="311" t="s">
        <v>2923</v>
      </c>
      <c r="E323" s="19" t="s">
        <v>116</v>
      </c>
      <c r="F323" s="312">
        <v>672.40599999999995</v>
      </c>
      <c r="G323" s="40"/>
      <c r="H323" s="46"/>
    </row>
    <row r="324" s="2" customFormat="1" ht="16.8" customHeight="1">
      <c r="A324" s="40"/>
      <c r="B324" s="46"/>
      <c r="C324" s="307" t="s">
        <v>186</v>
      </c>
      <c r="D324" s="308" t="s">
        <v>187</v>
      </c>
      <c r="E324" s="309" t="s">
        <v>137</v>
      </c>
      <c r="F324" s="310">
        <v>10.924</v>
      </c>
      <c r="G324" s="40"/>
      <c r="H324" s="46"/>
    </row>
    <row r="325" s="2" customFormat="1" ht="16.8" customHeight="1">
      <c r="A325" s="40"/>
      <c r="B325" s="46"/>
      <c r="C325" s="311" t="s">
        <v>19</v>
      </c>
      <c r="D325" s="311" t="s">
        <v>273</v>
      </c>
      <c r="E325" s="19" t="s">
        <v>19</v>
      </c>
      <c r="F325" s="312">
        <v>0</v>
      </c>
      <c r="G325" s="40"/>
      <c r="H325" s="46"/>
    </row>
    <row r="326" s="2" customFormat="1" ht="16.8" customHeight="1">
      <c r="A326" s="40"/>
      <c r="B326" s="46"/>
      <c r="C326" s="311" t="s">
        <v>19</v>
      </c>
      <c r="D326" s="311" t="s">
        <v>274</v>
      </c>
      <c r="E326" s="19" t="s">
        <v>19</v>
      </c>
      <c r="F326" s="312">
        <v>0</v>
      </c>
      <c r="G326" s="40"/>
      <c r="H326" s="46"/>
    </row>
    <row r="327" s="2" customFormat="1" ht="16.8" customHeight="1">
      <c r="A327" s="40"/>
      <c r="B327" s="46"/>
      <c r="C327" s="311" t="s">
        <v>19</v>
      </c>
      <c r="D327" s="311" t="s">
        <v>275</v>
      </c>
      <c r="E327" s="19" t="s">
        <v>19</v>
      </c>
      <c r="F327" s="312">
        <v>0</v>
      </c>
      <c r="G327" s="40"/>
      <c r="H327" s="46"/>
    </row>
    <row r="328" s="2" customFormat="1" ht="16.8" customHeight="1">
      <c r="A328" s="40"/>
      <c r="B328" s="46"/>
      <c r="C328" s="311" t="s">
        <v>19</v>
      </c>
      <c r="D328" s="311" t="s">
        <v>276</v>
      </c>
      <c r="E328" s="19" t="s">
        <v>19</v>
      </c>
      <c r="F328" s="312">
        <v>0</v>
      </c>
      <c r="G328" s="40"/>
      <c r="H328" s="46"/>
    </row>
    <row r="329" s="2" customFormat="1" ht="16.8" customHeight="1">
      <c r="A329" s="40"/>
      <c r="B329" s="46"/>
      <c r="C329" s="311" t="s">
        <v>19</v>
      </c>
      <c r="D329" s="311" t="s">
        <v>288</v>
      </c>
      <c r="E329" s="19" t="s">
        <v>19</v>
      </c>
      <c r="F329" s="312">
        <v>8.8940000000000001</v>
      </c>
      <c r="G329" s="40"/>
      <c r="H329" s="46"/>
    </row>
    <row r="330" s="2" customFormat="1" ht="16.8" customHeight="1">
      <c r="A330" s="40"/>
      <c r="B330" s="46"/>
      <c r="C330" s="311" t="s">
        <v>19</v>
      </c>
      <c r="D330" s="311" t="s">
        <v>289</v>
      </c>
      <c r="E330" s="19" t="s">
        <v>19</v>
      </c>
      <c r="F330" s="312">
        <v>2.0299999999999998</v>
      </c>
      <c r="G330" s="40"/>
      <c r="H330" s="46"/>
    </row>
    <row r="331" s="2" customFormat="1" ht="16.8" customHeight="1">
      <c r="A331" s="40"/>
      <c r="B331" s="46"/>
      <c r="C331" s="311" t="s">
        <v>186</v>
      </c>
      <c r="D331" s="311" t="s">
        <v>278</v>
      </c>
      <c r="E331" s="19" t="s">
        <v>19</v>
      </c>
      <c r="F331" s="312">
        <v>10.924</v>
      </c>
      <c r="G331" s="40"/>
      <c r="H331" s="46"/>
    </row>
    <row r="332" s="2" customFormat="1" ht="16.8" customHeight="1">
      <c r="A332" s="40"/>
      <c r="B332" s="46"/>
      <c r="C332" s="313" t="s">
        <v>2909</v>
      </c>
      <c r="D332" s="40"/>
      <c r="E332" s="40"/>
      <c r="F332" s="40"/>
      <c r="G332" s="40"/>
      <c r="H332" s="46"/>
    </row>
    <row r="333" s="2" customFormat="1" ht="16.8" customHeight="1">
      <c r="A333" s="40"/>
      <c r="B333" s="46"/>
      <c r="C333" s="311" t="s">
        <v>284</v>
      </c>
      <c r="D333" s="311" t="s">
        <v>2961</v>
      </c>
      <c r="E333" s="19" t="s">
        <v>137</v>
      </c>
      <c r="F333" s="312">
        <v>10.924</v>
      </c>
      <c r="G333" s="40"/>
      <c r="H333" s="46"/>
    </row>
    <row r="334" s="2" customFormat="1" ht="16.8" customHeight="1">
      <c r="A334" s="40"/>
      <c r="B334" s="46"/>
      <c r="C334" s="311" t="s">
        <v>296</v>
      </c>
      <c r="D334" s="311" t="s">
        <v>2958</v>
      </c>
      <c r="E334" s="19" t="s">
        <v>137</v>
      </c>
      <c r="F334" s="312">
        <v>17.390000000000001</v>
      </c>
      <c r="G334" s="40"/>
      <c r="H334" s="46"/>
    </row>
    <row r="335" s="2" customFormat="1" ht="16.8" customHeight="1">
      <c r="A335" s="40"/>
      <c r="B335" s="46"/>
      <c r="C335" s="307" t="s">
        <v>189</v>
      </c>
      <c r="D335" s="308" t="s">
        <v>190</v>
      </c>
      <c r="E335" s="309" t="s">
        <v>137</v>
      </c>
      <c r="F335" s="310">
        <v>2.8660000000000001</v>
      </c>
      <c r="G335" s="40"/>
      <c r="H335" s="46"/>
    </row>
    <row r="336" s="2" customFormat="1" ht="16.8" customHeight="1">
      <c r="A336" s="40"/>
      <c r="B336" s="46"/>
      <c r="C336" s="311" t="s">
        <v>19</v>
      </c>
      <c r="D336" s="311" t="s">
        <v>273</v>
      </c>
      <c r="E336" s="19" t="s">
        <v>19</v>
      </c>
      <c r="F336" s="312">
        <v>0</v>
      </c>
      <c r="G336" s="40"/>
      <c r="H336" s="46"/>
    </row>
    <row r="337" s="2" customFormat="1" ht="16.8" customHeight="1">
      <c r="A337" s="40"/>
      <c r="B337" s="46"/>
      <c r="C337" s="311" t="s">
        <v>19</v>
      </c>
      <c r="D337" s="311" t="s">
        <v>274</v>
      </c>
      <c r="E337" s="19" t="s">
        <v>19</v>
      </c>
      <c r="F337" s="312">
        <v>0</v>
      </c>
      <c r="G337" s="40"/>
      <c r="H337" s="46"/>
    </row>
    <row r="338" s="2" customFormat="1" ht="16.8" customHeight="1">
      <c r="A338" s="40"/>
      <c r="B338" s="46"/>
      <c r="C338" s="311" t="s">
        <v>19</v>
      </c>
      <c r="D338" s="311" t="s">
        <v>275</v>
      </c>
      <c r="E338" s="19" t="s">
        <v>19</v>
      </c>
      <c r="F338" s="312">
        <v>0</v>
      </c>
      <c r="G338" s="40"/>
      <c r="H338" s="46"/>
    </row>
    <row r="339" s="2" customFormat="1" ht="16.8" customHeight="1">
      <c r="A339" s="40"/>
      <c r="B339" s="46"/>
      <c r="C339" s="311" t="s">
        <v>19</v>
      </c>
      <c r="D339" s="311" t="s">
        <v>294</v>
      </c>
      <c r="E339" s="19" t="s">
        <v>19</v>
      </c>
      <c r="F339" s="312">
        <v>2.8660000000000001</v>
      </c>
      <c r="G339" s="40"/>
      <c r="H339" s="46"/>
    </row>
    <row r="340" s="2" customFormat="1" ht="16.8" customHeight="1">
      <c r="A340" s="40"/>
      <c r="B340" s="46"/>
      <c r="C340" s="311" t="s">
        <v>189</v>
      </c>
      <c r="D340" s="311" t="s">
        <v>278</v>
      </c>
      <c r="E340" s="19" t="s">
        <v>19</v>
      </c>
      <c r="F340" s="312">
        <v>2.8660000000000001</v>
      </c>
      <c r="G340" s="40"/>
      <c r="H340" s="46"/>
    </row>
    <row r="341" s="2" customFormat="1" ht="16.8" customHeight="1">
      <c r="A341" s="40"/>
      <c r="B341" s="46"/>
      <c r="C341" s="313" t="s">
        <v>2909</v>
      </c>
      <c r="D341" s="40"/>
      <c r="E341" s="40"/>
      <c r="F341" s="40"/>
      <c r="G341" s="40"/>
      <c r="H341" s="46"/>
    </row>
    <row r="342" s="2" customFormat="1" ht="16.8" customHeight="1">
      <c r="A342" s="40"/>
      <c r="B342" s="46"/>
      <c r="C342" s="311" t="s">
        <v>290</v>
      </c>
      <c r="D342" s="311" t="s">
        <v>2962</v>
      </c>
      <c r="E342" s="19" t="s">
        <v>137</v>
      </c>
      <c r="F342" s="312">
        <v>2.8660000000000001</v>
      </c>
      <c r="G342" s="40"/>
      <c r="H342" s="46"/>
    </row>
    <row r="343" s="2" customFormat="1" ht="16.8" customHeight="1">
      <c r="A343" s="40"/>
      <c r="B343" s="46"/>
      <c r="C343" s="311" t="s">
        <v>296</v>
      </c>
      <c r="D343" s="311" t="s">
        <v>2958</v>
      </c>
      <c r="E343" s="19" t="s">
        <v>137</v>
      </c>
      <c r="F343" s="312">
        <v>17.390000000000001</v>
      </c>
      <c r="G343" s="40"/>
      <c r="H343" s="46"/>
    </row>
    <row r="344" s="2" customFormat="1" ht="16.8" customHeight="1">
      <c r="A344" s="40"/>
      <c r="B344" s="46"/>
      <c r="C344" s="307" t="s">
        <v>192</v>
      </c>
      <c r="D344" s="308" t="s">
        <v>193</v>
      </c>
      <c r="E344" s="309" t="s">
        <v>116</v>
      </c>
      <c r="F344" s="310">
        <v>12.640000000000001</v>
      </c>
      <c r="G344" s="40"/>
      <c r="H344" s="46"/>
    </row>
    <row r="345" s="2" customFormat="1" ht="16.8" customHeight="1">
      <c r="A345" s="40"/>
      <c r="B345" s="46"/>
      <c r="C345" s="311" t="s">
        <v>19</v>
      </c>
      <c r="D345" s="311" t="s">
        <v>273</v>
      </c>
      <c r="E345" s="19" t="s">
        <v>19</v>
      </c>
      <c r="F345" s="312">
        <v>0</v>
      </c>
      <c r="G345" s="40"/>
      <c r="H345" s="46"/>
    </row>
    <row r="346" s="2" customFormat="1" ht="16.8" customHeight="1">
      <c r="A346" s="40"/>
      <c r="B346" s="46"/>
      <c r="C346" s="311" t="s">
        <v>19</v>
      </c>
      <c r="D346" s="311" t="s">
        <v>1249</v>
      </c>
      <c r="E346" s="19" t="s">
        <v>19</v>
      </c>
      <c r="F346" s="312">
        <v>0</v>
      </c>
      <c r="G346" s="40"/>
      <c r="H346" s="46"/>
    </row>
    <row r="347" s="2" customFormat="1" ht="16.8" customHeight="1">
      <c r="A347" s="40"/>
      <c r="B347" s="46"/>
      <c r="C347" s="311" t="s">
        <v>19</v>
      </c>
      <c r="D347" s="311" t="s">
        <v>404</v>
      </c>
      <c r="E347" s="19" t="s">
        <v>19</v>
      </c>
      <c r="F347" s="312">
        <v>0</v>
      </c>
      <c r="G347" s="40"/>
      <c r="H347" s="46"/>
    </row>
    <row r="348" s="2" customFormat="1" ht="16.8" customHeight="1">
      <c r="A348" s="40"/>
      <c r="B348" s="46"/>
      <c r="C348" s="311" t="s">
        <v>19</v>
      </c>
      <c r="D348" s="311" t="s">
        <v>508</v>
      </c>
      <c r="E348" s="19" t="s">
        <v>19</v>
      </c>
      <c r="F348" s="312">
        <v>4.6600000000000001</v>
      </c>
      <c r="G348" s="40"/>
      <c r="H348" s="46"/>
    </row>
    <row r="349" s="2" customFormat="1" ht="16.8" customHeight="1">
      <c r="A349" s="40"/>
      <c r="B349" s="46"/>
      <c r="C349" s="311" t="s">
        <v>19</v>
      </c>
      <c r="D349" s="311" t="s">
        <v>511</v>
      </c>
      <c r="E349" s="19" t="s">
        <v>19</v>
      </c>
      <c r="F349" s="312">
        <v>3.3199999999999998</v>
      </c>
      <c r="G349" s="40"/>
      <c r="H349" s="46"/>
    </row>
    <row r="350" s="2" customFormat="1" ht="16.8" customHeight="1">
      <c r="A350" s="40"/>
      <c r="B350" s="46"/>
      <c r="C350" s="311" t="s">
        <v>19</v>
      </c>
      <c r="D350" s="311" t="s">
        <v>512</v>
      </c>
      <c r="E350" s="19" t="s">
        <v>19</v>
      </c>
      <c r="F350" s="312">
        <v>4.6600000000000001</v>
      </c>
      <c r="G350" s="40"/>
      <c r="H350" s="46"/>
    </row>
    <row r="351" s="2" customFormat="1" ht="16.8" customHeight="1">
      <c r="A351" s="40"/>
      <c r="B351" s="46"/>
      <c r="C351" s="311" t="s">
        <v>192</v>
      </c>
      <c r="D351" s="311" t="s">
        <v>419</v>
      </c>
      <c r="E351" s="19" t="s">
        <v>19</v>
      </c>
      <c r="F351" s="312">
        <v>12.640000000000001</v>
      </c>
      <c r="G351" s="40"/>
      <c r="H351" s="46"/>
    </row>
    <row r="352" s="2" customFormat="1" ht="16.8" customHeight="1">
      <c r="A352" s="40"/>
      <c r="B352" s="46"/>
      <c r="C352" s="313" t="s">
        <v>2909</v>
      </c>
      <c r="D352" s="40"/>
      <c r="E352" s="40"/>
      <c r="F352" s="40"/>
      <c r="G352" s="40"/>
      <c r="H352" s="46"/>
    </row>
    <row r="353" s="2" customFormat="1" ht="16.8" customHeight="1">
      <c r="A353" s="40"/>
      <c r="B353" s="46"/>
      <c r="C353" s="311" t="s">
        <v>1245</v>
      </c>
      <c r="D353" s="311" t="s">
        <v>2963</v>
      </c>
      <c r="E353" s="19" t="s">
        <v>116</v>
      </c>
      <c r="F353" s="312">
        <v>12.640000000000001</v>
      </c>
      <c r="G353" s="40"/>
      <c r="H353" s="46"/>
    </row>
    <row r="354" s="2" customFormat="1" ht="16.8" customHeight="1">
      <c r="A354" s="40"/>
      <c r="B354" s="46"/>
      <c r="C354" s="311" t="s">
        <v>1277</v>
      </c>
      <c r="D354" s="311" t="s">
        <v>2964</v>
      </c>
      <c r="E354" s="19" t="s">
        <v>116</v>
      </c>
      <c r="F354" s="312">
        <v>118.67</v>
      </c>
      <c r="G354" s="40"/>
      <c r="H354" s="46"/>
    </row>
    <row r="355" s="2" customFormat="1" ht="16.8" customHeight="1">
      <c r="A355" s="40"/>
      <c r="B355" s="46"/>
      <c r="C355" s="311" t="s">
        <v>1909</v>
      </c>
      <c r="D355" s="311" t="s">
        <v>2923</v>
      </c>
      <c r="E355" s="19" t="s">
        <v>116</v>
      </c>
      <c r="F355" s="312">
        <v>672.40599999999995</v>
      </c>
      <c r="G355" s="40"/>
      <c r="H355" s="46"/>
    </row>
    <row r="356" s="2" customFormat="1" ht="16.8" customHeight="1">
      <c r="A356" s="40"/>
      <c r="B356" s="46"/>
      <c r="C356" s="311" t="s">
        <v>1282</v>
      </c>
      <c r="D356" s="311" t="s">
        <v>1283</v>
      </c>
      <c r="E356" s="19" t="s">
        <v>116</v>
      </c>
      <c r="F356" s="312">
        <v>133.32599999999999</v>
      </c>
      <c r="G356" s="40"/>
      <c r="H356" s="46"/>
    </row>
    <row r="357" s="2" customFormat="1" ht="16.8" customHeight="1">
      <c r="A357" s="40"/>
      <c r="B357" s="46"/>
      <c r="C357" s="307" t="s">
        <v>195</v>
      </c>
      <c r="D357" s="308" t="s">
        <v>196</v>
      </c>
      <c r="E357" s="309" t="s">
        <v>116</v>
      </c>
      <c r="F357" s="310">
        <v>85.069999999999993</v>
      </c>
      <c r="G357" s="40"/>
      <c r="H357" s="46"/>
    </row>
    <row r="358" s="2" customFormat="1" ht="16.8" customHeight="1">
      <c r="A358" s="40"/>
      <c r="B358" s="46"/>
      <c r="C358" s="311" t="s">
        <v>19</v>
      </c>
      <c r="D358" s="311" t="s">
        <v>273</v>
      </c>
      <c r="E358" s="19" t="s">
        <v>19</v>
      </c>
      <c r="F358" s="312">
        <v>0</v>
      </c>
      <c r="G358" s="40"/>
      <c r="H358" s="46"/>
    </row>
    <row r="359" s="2" customFormat="1" ht="16.8" customHeight="1">
      <c r="A359" s="40"/>
      <c r="B359" s="46"/>
      <c r="C359" s="311" t="s">
        <v>19</v>
      </c>
      <c r="D359" s="311" t="s">
        <v>1249</v>
      </c>
      <c r="E359" s="19" t="s">
        <v>19</v>
      </c>
      <c r="F359" s="312">
        <v>0</v>
      </c>
      <c r="G359" s="40"/>
      <c r="H359" s="46"/>
    </row>
    <row r="360" s="2" customFormat="1" ht="16.8" customHeight="1">
      <c r="A360" s="40"/>
      <c r="B360" s="46"/>
      <c r="C360" s="311" t="s">
        <v>19</v>
      </c>
      <c r="D360" s="311" t="s">
        <v>334</v>
      </c>
      <c r="E360" s="19" t="s">
        <v>19</v>
      </c>
      <c r="F360" s="312">
        <v>0</v>
      </c>
      <c r="G360" s="40"/>
      <c r="H360" s="46"/>
    </row>
    <row r="361" s="2" customFormat="1" ht="16.8" customHeight="1">
      <c r="A361" s="40"/>
      <c r="B361" s="46"/>
      <c r="C361" s="311" t="s">
        <v>19</v>
      </c>
      <c r="D361" s="311" t="s">
        <v>1096</v>
      </c>
      <c r="E361" s="19" t="s">
        <v>19</v>
      </c>
      <c r="F361" s="312">
        <v>0</v>
      </c>
      <c r="G361" s="40"/>
      <c r="H361" s="46"/>
    </row>
    <row r="362" s="2" customFormat="1" ht="16.8" customHeight="1">
      <c r="A362" s="40"/>
      <c r="B362" s="46"/>
      <c r="C362" s="311" t="s">
        <v>19</v>
      </c>
      <c r="D362" s="311" t="s">
        <v>420</v>
      </c>
      <c r="E362" s="19" t="s">
        <v>19</v>
      </c>
      <c r="F362" s="312">
        <v>0</v>
      </c>
      <c r="G362" s="40"/>
      <c r="H362" s="46"/>
    </row>
    <row r="363" s="2" customFormat="1" ht="16.8" customHeight="1">
      <c r="A363" s="40"/>
      <c r="B363" s="46"/>
      <c r="C363" s="311" t="s">
        <v>19</v>
      </c>
      <c r="D363" s="311" t="s">
        <v>867</v>
      </c>
      <c r="E363" s="19" t="s">
        <v>19</v>
      </c>
      <c r="F363" s="312">
        <v>4.7300000000000004</v>
      </c>
      <c r="G363" s="40"/>
      <c r="H363" s="46"/>
    </row>
    <row r="364" s="2" customFormat="1" ht="16.8" customHeight="1">
      <c r="A364" s="40"/>
      <c r="B364" s="46"/>
      <c r="C364" s="311" t="s">
        <v>19</v>
      </c>
      <c r="D364" s="311" t="s">
        <v>868</v>
      </c>
      <c r="E364" s="19" t="s">
        <v>19</v>
      </c>
      <c r="F364" s="312">
        <v>3.7400000000000002</v>
      </c>
      <c r="G364" s="40"/>
      <c r="H364" s="46"/>
    </row>
    <row r="365" s="2" customFormat="1" ht="16.8" customHeight="1">
      <c r="A365" s="40"/>
      <c r="B365" s="46"/>
      <c r="C365" s="311" t="s">
        <v>19</v>
      </c>
      <c r="D365" s="311" t="s">
        <v>869</v>
      </c>
      <c r="E365" s="19" t="s">
        <v>19</v>
      </c>
      <c r="F365" s="312">
        <v>25.5</v>
      </c>
      <c r="G365" s="40"/>
      <c r="H365" s="46"/>
    </row>
    <row r="366" s="2" customFormat="1" ht="16.8" customHeight="1">
      <c r="A366" s="40"/>
      <c r="B366" s="46"/>
      <c r="C366" s="311" t="s">
        <v>19</v>
      </c>
      <c r="D366" s="311" t="s">
        <v>870</v>
      </c>
      <c r="E366" s="19" t="s">
        <v>19</v>
      </c>
      <c r="F366" s="312">
        <v>21.449999999999999</v>
      </c>
      <c r="G366" s="40"/>
      <c r="H366" s="46"/>
    </row>
    <row r="367" s="2" customFormat="1" ht="16.8" customHeight="1">
      <c r="A367" s="40"/>
      <c r="B367" s="46"/>
      <c r="C367" s="311" t="s">
        <v>19</v>
      </c>
      <c r="D367" s="311" t="s">
        <v>871</v>
      </c>
      <c r="E367" s="19" t="s">
        <v>19</v>
      </c>
      <c r="F367" s="312">
        <v>2.7000000000000002</v>
      </c>
      <c r="G367" s="40"/>
      <c r="H367" s="46"/>
    </row>
    <row r="368" s="2" customFormat="1" ht="16.8" customHeight="1">
      <c r="A368" s="40"/>
      <c r="B368" s="46"/>
      <c r="C368" s="311" t="s">
        <v>19</v>
      </c>
      <c r="D368" s="311" t="s">
        <v>468</v>
      </c>
      <c r="E368" s="19" t="s">
        <v>19</v>
      </c>
      <c r="F368" s="312">
        <v>18.370000000000001</v>
      </c>
      <c r="G368" s="40"/>
      <c r="H368" s="46"/>
    </row>
    <row r="369" s="2" customFormat="1" ht="16.8" customHeight="1">
      <c r="A369" s="40"/>
      <c r="B369" s="46"/>
      <c r="C369" s="311" t="s">
        <v>19</v>
      </c>
      <c r="D369" s="311" t="s">
        <v>879</v>
      </c>
      <c r="E369" s="19" t="s">
        <v>19</v>
      </c>
      <c r="F369" s="312">
        <v>8.5800000000000001</v>
      </c>
      <c r="G369" s="40"/>
      <c r="H369" s="46"/>
    </row>
    <row r="370" s="2" customFormat="1" ht="16.8" customHeight="1">
      <c r="A370" s="40"/>
      <c r="B370" s="46"/>
      <c r="C370" s="311" t="s">
        <v>195</v>
      </c>
      <c r="D370" s="311" t="s">
        <v>419</v>
      </c>
      <c r="E370" s="19" t="s">
        <v>19</v>
      </c>
      <c r="F370" s="312">
        <v>85.069999999999993</v>
      </c>
      <c r="G370" s="40"/>
      <c r="H370" s="46"/>
    </row>
    <row r="371" s="2" customFormat="1" ht="16.8" customHeight="1">
      <c r="A371" s="40"/>
      <c r="B371" s="46"/>
      <c r="C371" s="313" t="s">
        <v>2909</v>
      </c>
      <c r="D371" s="40"/>
      <c r="E371" s="40"/>
      <c r="F371" s="40"/>
      <c r="G371" s="40"/>
      <c r="H371" s="46"/>
    </row>
    <row r="372" s="2" customFormat="1" ht="16.8" customHeight="1">
      <c r="A372" s="40"/>
      <c r="B372" s="46"/>
      <c r="C372" s="311" t="s">
        <v>1251</v>
      </c>
      <c r="D372" s="311" t="s">
        <v>2965</v>
      </c>
      <c r="E372" s="19" t="s">
        <v>116</v>
      </c>
      <c r="F372" s="312">
        <v>85.069999999999993</v>
      </c>
      <c r="G372" s="40"/>
      <c r="H372" s="46"/>
    </row>
    <row r="373" s="2" customFormat="1" ht="16.8" customHeight="1">
      <c r="A373" s="40"/>
      <c r="B373" s="46"/>
      <c r="C373" s="311" t="s">
        <v>1277</v>
      </c>
      <c r="D373" s="311" t="s">
        <v>2964</v>
      </c>
      <c r="E373" s="19" t="s">
        <v>116</v>
      </c>
      <c r="F373" s="312">
        <v>118.67</v>
      </c>
      <c r="G373" s="40"/>
      <c r="H373" s="46"/>
    </row>
    <row r="374" s="2" customFormat="1" ht="16.8" customHeight="1">
      <c r="A374" s="40"/>
      <c r="B374" s="46"/>
      <c r="C374" s="311" t="s">
        <v>1909</v>
      </c>
      <c r="D374" s="311" t="s">
        <v>2923</v>
      </c>
      <c r="E374" s="19" t="s">
        <v>116</v>
      </c>
      <c r="F374" s="312">
        <v>672.40599999999995</v>
      </c>
      <c r="G374" s="40"/>
      <c r="H374" s="46"/>
    </row>
    <row r="375" s="2" customFormat="1" ht="16.8" customHeight="1">
      <c r="A375" s="40"/>
      <c r="B375" s="46"/>
      <c r="C375" s="311" t="s">
        <v>1282</v>
      </c>
      <c r="D375" s="311" t="s">
        <v>1283</v>
      </c>
      <c r="E375" s="19" t="s">
        <v>116</v>
      </c>
      <c r="F375" s="312">
        <v>133.32599999999999</v>
      </c>
      <c r="G375" s="40"/>
      <c r="H375" s="46"/>
    </row>
    <row r="376" s="2" customFormat="1" ht="16.8" customHeight="1">
      <c r="A376" s="40"/>
      <c r="B376" s="46"/>
      <c r="C376" s="307" t="s">
        <v>198</v>
      </c>
      <c r="D376" s="308" t="s">
        <v>199</v>
      </c>
      <c r="E376" s="309" t="s">
        <v>116</v>
      </c>
      <c r="F376" s="310">
        <v>4.7699999999999996</v>
      </c>
      <c r="G376" s="40"/>
      <c r="H376" s="46"/>
    </row>
    <row r="377" s="2" customFormat="1" ht="16.8" customHeight="1">
      <c r="A377" s="40"/>
      <c r="B377" s="46"/>
      <c r="C377" s="311" t="s">
        <v>19</v>
      </c>
      <c r="D377" s="311" t="s">
        <v>273</v>
      </c>
      <c r="E377" s="19" t="s">
        <v>19</v>
      </c>
      <c r="F377" s="312">
        <v>0</v>
      </c>
      <c r="G377" s="40"/>
      <c r="H377" s="46"/>
    </row>
    <row r="378" s="2" customFormat="1" ht="16.8" customHeight="1">
      <c r="A378" s="40"/>
      <c r="B378" s="46"/>
      <c r="C378" s="311" t="s">
        <v>19</v>
      </c>
      <c r="D378" s="311" t="s">
        <v>1249</v>
      </c>
      <c r="E378" s="19" t="s">
        <v>19</v>
      </c>
      <c r="F378" s="312">
        <v>0</v>
      </c>
      <c r="G378" s="40"/>
      <c r="H378" s="46"/>
    </row>
    <row r="379" s="2" customFormat="1" ht="16.8" customHeight="1">
      <c r="A379" s="40"/>
      <c r="B379" s="46"/>
      <c r="C379" s="311" t="s">
        <v>19</v>
      </c>
      <c r="D379" s="311" t="s">
        <v>404</v>
      </c>
      <c r="E379" s="19" t="s">
        <v>19</v>
      </c>
      <c r="F379" s="312">
        <v>0</v>
      </c>
      <c r="G379" s="40"/>
      <c r="H379" s="46"/>
    </row>
    <row r="380" s="2" customFormat="1" ht="16.8" customHeight="1">
      <c r="A380" s="40"/>
      <c r="B380" s="46"/>
      <c r="C380" s="311" t="s">
        <v>19</v>
      </c>
      <c r="D380" s="311" t="s">
        <v>509</v>
      </c>
      <c r="E380" s="19" t="s">
        <v>19</v>
      </c>
      <c r="F380" s="312">
        <v>1.8899999999999999</v>
      </c>
      <c r="G380" s="40"/>
      <c r="H380" s="46"/>
    </row>
    <row r="381" s="2" customFormat="1" ht="16.8" customHeight="1">
      <c r="A381" s="40"/>
      <c r="B381" s="46"/>
      <c r="C381" s="311" t="s">
        <v>19</v>
      </c>
      <c r="D381" s="311" t="s">
        <v>510</v>
      </c>
      <c r="E381" s="19" t="s">
        <v>19</v>
      </c>
      <c r="F381" s="312">
        <v>2.8799999999999999</v>
      </c>
      <c r="G381" s="40"/>
      <c r="H381" s="46"/>
    </row>
    <row r="382" s="2" customFormat="1" ht="16.8" customHeight="1">
      <c r="A382" s="40"/>
      <c r="B382" s="46"/>
      <c r="C382" s="311" t="s">
        <v>198</v>
      </c>
      <c r="D382" s="311" t="s">
        <v>278</v>
      </c>
      <c r="E382" s="19" t="s">
        <v>19</v>
      </c>
      <c r="F382" s="312">
        <v>4.7699999999999996</v>
      </c>
      <c r="G382" s="40"/>
      <c r="H382" s="46"/>
    </row>
    <row r="383" s="2" customFormat="1" ht="16.8" customHeight="1">
      <c r="A383" s="40"/>
      <c r="B383" s="46"/>
      <c r="C383" s="313" t="s">
        <v>2909</v>
      </c>
      <c r="D383" s="40"/>
      <c r="E383" s="40"/>
      <c r="F383" s="40"/>
      <c r="G383" s="40"/>
      <c r="H383" s="46"/>
    </row>
    <row r="384" s="2" customFormat="1" ht="16.8" customHeight="1">
      <c r="A384" s="40"/>
      <c r="B384" s="46"/>
      <c r="C384" s="311" t="s">
        <v>1256</v>
      </c>
      <c r="D384" s="311" t="s">
        <v>2966</v>
      </c>
      <c r="E384" s="19" t="s">
        <v>116</v>
      </c>
      <c r="F384" s="312">
        <v>4.7699999999999996</v>
      </c>
      <c r="G384" s="40"/>
      <c r="H384" s="46"/>
    </row>
    <row r="385" s="2" customFormat="1" ht="16.8" customHeight="1">
      <c r="A385" s="40"/>
      <c r="B385" s="46"/>
      <c r="C385" s="311" t="s">
        <v>1277</v>
      </c>
      <c r="D385" s="311" t="s">
        <v>2964</v>
      </c>
      <c r="E385" s="19" t="s">
        <v>116</v>
      </c>
      <c r="F385" s="312">
        <v>118.67</v>
      </c>
      <c r="G385" s="40"/>
      <c r="H385" s="46"/>
    </row>
    <row r="386" s="2" customFormat="1" ht="16.8" customHeight="1">
      <c r="A386" s="40"/>
      <c r="B386" s="46"/>
      <c r="C386" s="311" t="s">
        <v>1909</v>
      </c>
      <c r="D386" s="311" t="s">
        <v>2923</v>
      </c>
      <c r="E386" s="19" t="s">
        <v>116</v>
      </c>
      <c r="F386" s="312">
        <v>672.40599999999995</v>
      </c>
      <c r="G386" s="40"/>
      <c r="H386" s="46"/>
    </row>
    <row r="387" s="2" customFormat="1" ht="16.8" customHeight="1">
      <c r="A387" s="40"/>
      <c r="B387" s="46"/>
      <c r="C387" s="311" t="s">
        <v>1282</v>
      </c>
      <c r="D387" s="311" t="s">
        <v>1283</v>
      </c>
      <c r="E387" s="19" t="s">
        <v>116</v>
      </c>
      <c r="F387" s="312">
        <v>133.32599999999999</v>
      </c>
      <c r="G387" s="40"/>
      <c r="H387" s="46"/>
    </row>
    <row r="388" s="2" customFormat="1" ht="16.8" customHeight="1">
      <c r="A388" s="40"/>
      <c r="B388" s="46"/>
      <c r="C388" s="307" t="s">
        <v>201</v>
      </c>
      <c r="D388" s="308" t="s">
        <v>202</v>
      </c>
      <c r="E388" s="309" t="s">
        <v>116</v>
      </c>
      <c r="F388" s="310">
        <v>16.190000000000001</v>
      </c>
      <c r="G388" s="40"/>
      <c r="H388" s="46"/>
    </row>
    <row r="389" s="2" customFormat="1" ht="16.8" customHeight="1">
      <c r="A389" s="40"/>
      <c r="B389" s="46"/>
      <c r="C389" s="311" t="s">
        <v>19</v>
      </c>
      <c r="D389" s="311" t="s">
        <v>273</v>
      </c>
      <c r="E389" s="19" t="s">
        <v>19</v>
      </c>
      <c r="F389" s="312">
        <v>0</v>
      </c>
      <c r="G389" s="40"/>
      <c r="H389" s="46"/>
    </row>
    <row r="390" s="2" customFormat="1" ht="16.8" customHeight="1">
      <c r="A390" s="40"/>
      <c r="B390" s="46"/>
      <c r="C390" s="311" t="s">
        <v>19</v>
      </c>
      <c r="D390" s="311" t="s">
        <v>1249</v>
      </c>
      <c r="E390" s="19" t="s">
        <v>19</v>
      </c>
      <c r="F390" s="312">
        <v>0</v>
      </c>
      <c r="G390" s="40"/>
      <c r="H390" s="46"/>
    </row>
    <row r="391" s="2" customFormat="1" ht="16.8" customHeight="1">
      <c r="A391" s="40"/>
      <c r="B391" s="46"/>
      <c r="C391" s="311" t="s">
        <v>19</v>
      </c>
      <c r="D391" s="311" t="s">
        <v>334</v>
      </c>
      <c r="E391" s="19" t="s">
        <v>19</v>
      </c>
      <c r="F391" s="312">
        <v>0</v>
      </c>
      <c r="G391" s="40"/>
      <c r="H391" s="46"/>
    </row>
    <row r="392" s="2" customFormat="1" ht="16.8" customHeight="1">
      <c r="A392" s="40"/>
      <c r="B392" s="46"/>
      <c r="C392" s="311" t="s">
        <v>19</v>
      </c>
      <c r="D392" s="311" t="s">
        <v>1096</v>
      </c>
      <c r="E392" s="19" t="s">
        <v>19</v>
      </c>
      <c r="F392" s="312">
        <v>0</v>
      </c>
      <c r="G392" s="40"/>
      <c r="H392" s="46"/>
    </row>
    <row r="393" s="2" customFormat="1" ht="16.8" customHeight="1">
      <c r="A393" s="40"/>
      <c r="B393" s="46"/>
      <c r="C393" s="311" t="s">
        <v>19</v>
      </c>
      <c r="D393" s="311" t="s">
        <v>420</v>
      </c>
      <c r="E393" s="19" t="s">
        <v>19</v>
      </c>
      <c r="F393" s="312">
        <v>0</v>
      </c>
      <c r="G393" s="40"/>
      <c r="H393" s="46"/>
    </row>
    <row r="394" s="2" customFormat="1" ht="16.8" customHeight="1">
      <c r="A394" s="40"/>
      <c r="B394" s="46"/>
      <c r="C394" s="311" t="s">
        <v>19</v>
      </c>
      <c r="D394" s="311" t="s">
        <v>755</v>
      </c>
      <c r="E394" s="19" t="s">
        <v>19</v>
      </c>
      <c r="F394" s="312">
        <v>12.949999999999999</v>
      </c>
      <c r="G394" s="40"/>
      <c r="H394" s="46"/>
    </row>
    <row r="395" s="2" customFormat="1" ht="16.8" customHeight="1">
      <c r="A395" s="40"/>
      <c r="B395" s="46"/>
      <c r="C395" s="311" t="s">
        <v>19</v>
      </c>
      <c r="D395" s="311" t="s">
        <v>872</v>
      </c>
      <c r="E395" s="19" t="s">
        <v>19</v>
      </c>
      <c r="F395" s="312">
        <v>1.6200000000000001</v>
      </c>
      <c r="G395" s="40"/>
      <c r="H395" s="46"/>
    </row>
    <row r="396" s="2" customFormat="1" ht="16.8" customHeight="1">
      <c r="A396" s="40"/>
      <c r="B396" s="46"/>
      <c r="C396" s="311" t="s">
        <v>19</v>
      </c>
      <c r="D396" s="311" t="s">
        <v>873</v>
      </c>
      <c r="E396" s="19" t="s">
        <v>19</v>
      </c>
      <c r="F396" s="312">
        <v>1.6200000000000001</v>
      </c>
      <c r="G396" s="40"/>
      <c r="H396" s="46"/>
    </row>
    <row r="397" s="2" customFormat="1" ht="16.8" customHeight="1">
      <c r="A397" s="40"/>
      <c r="B397" s="46"/>
      <c r="C397" s="311" t="s">
        <v>201</v>
      </c>
      <c r="D397" s="311" t="s">
        <v>278</v>
      </c>
      <c r="E397" s="19" t="s">
        <v>19</v>
      </c>
      <c r="F397" s="312">
        <v>16.190000000000001</v>
      </c>
      <c r="G397" s="40"/>
      <c r="H397" s="46"/>
    </row>
    <row r="398" s="2" customFormat="1" ht="16.8" customHeight="1">
      <c r="A398" s="40"/>
      <c r="B398" s="46"/>
      <c r="C398" s="313" t="s">
        <v>2909</v>
      </c>
      <c r="D398" s="40"/>
      <c r="E398" s="40"/>
      <c r="F398" s="40"/>
      <c r="G398" s="40"/>
      <c r="H398" s="46"/>
    </row>
    <row r="399" s="2" customFormat="1" ht="16.8" customHeight="1">
      <c r="A399" s="40"/>
      <c r="B399" s="46"/>
      <c r="C399" s="311" t="s">
        <v>1261</v>
      </c>
      <c r="D399" s="311" t="s">
        <v>2967</v>
      </c>
      <c r="E399" s="19" t="s">
        <v>116</v>
      </c>
      <c r="F399" s="312">
        <v>16.190000000000001</v>
      </c>
      <c r="G399" s="40"/>
      <c r="H399" s="46"/>
    </row>
    <row r="400" s="2" customFormat="1" ht="16.8" customHeight="1">
      <c r="A400" s="40"/>
      <c r="B400" s="46"/>
      <c r="C400" s="311" t="s">
        <v>1277</v>
      </c>
      <c r="D400" s="311" t="s">
        <v>2964</v>
      </c>
      <c r="E400" s="19" t="s">
        <v>116</v>
      </c>
      <c r="F400" s="312">
        <v>118.67</v>
      </c>
      <c r="G400" s="40"/>
      <c r="H400" s="46"/>
    </row>
    <row r="401" s="2" customFormat="1" ht="16.8" customHeight="1">
      <c r="A401" s="40"/>
      <c r="B401" s="46"/>
      <c r="C401" s="311" t="s">
        <v>1909</v>
      </c>
      <c r="D401" s="311" t="s">
        <v>2923</v>
      </c>
      <c r="E401" s="19" t="s">
        <v>116</v>
      </c>
      <c r="F401" s="312">
        <v>672.40599999999995</v>
      </c>
      <c r="G401" s="40"/>
      <c r="H401" s="46"/>
    </row>
    <row r="402" s="2" customFormat="1" ht="16.8" customHeight="1">
      <c r="A402" s="40"/>
      <c r="B402" s="46"/>
      <c r="C402" s="311" t="s">
        <v>1282</v>
      </c>
      <c r="D402" s="311" t="s">
        <v>1283</v>
      </c>
      <c r="E402" s="19" t="s">
        <v>116</v>
      </c>
      <c r="F402" s="312">
        <v>133.32599999999999</v>
      </c>
      <c r="G402" s="40"/>
      <c r="H402" s="46"/>
    </row>
    <row r="403" s="2" customFormat="1" ht="16.8" customHeight="1">
      <c r="A403" s="40"/>
      <c r="B403" s="46"/>
      <c r="C403" s="307" t="s">
        <v>204</v>
      </c>
      <c r="D403" s="308" t="s">
        <v>205</v>
      </c>
      <c r="E403" s="309" t="s">
        <v>116</v>
      </c>
      <c r="F403" s="310">
        <v>21.207000000000001</v>
      </c>
      <c r="G403" s="40"/>
      <c r="H403" s="46"/>
    </row>
    <row r="404" s="2" customFormat="1" ht="16.8" customHeight="1">
      <c r="A404" s="40"/>
      <c r="B404" s="46"/>
      <c r="C404" s="311" t="s">
        <v>19</v>
      </c>
      <c r="D404" s="311" t="s">
        <v>334</v>
      </c>
      <c r="E404" s="19" t="s">
        <v>19</v>
      </c>
      <c r="F404" s="312">
        <v>0</v>
      </c>
      <c r="G404" s="40"/>
      <c r="H404" s="46"/>
    </row>
    <row r="405" s="2" customFormat="1" ht="16.8" customHeight="1">
      <c r="A405" s="40"/>
      <c r="B405" s="46"/>
      <c r="C405" s="311" t="s">
        <v>19</v>
      </c>
      <c r="D405" s="311" t="s">
        <v>1218</v>
      </c>
      <c r="E405" s="19" t="s">
        <v>19</v>
      </c>
      <c r="F405" s="312">
        <v>0</v>
      </c>
      <c r="G405" s="40"/>
      <c r="H405" s="46"/>
    </row>
    <row r="406" s="2" customFormat="1" ht="16.8" customHeight="1">
      <c r="A406" s="40"/>
      <c r="B406" s="46"/>
      <c r="C406" s="311" t="s">
        <v>19</v>
      </c>
      <c r="D406" s="311" t="s">
        <v>404</v>
      </c>
      <c r="E406" s="19" t="s">
        <v>19</v>
      </c>
      <c r="F406" s="312">
        <v>0</v>
      </c>
      <c r="G406" s="40"/>
      <c r="H406" s="46"/>
    </row>
    <row r="407" s="2" customFormat="1" ht="16.8" customHeight="1">
      <c r="A407" s="40"/>
      <c r="B407" s="46"/>
      <c r="C407" s="311" t="s">
        <v>19</v>
      </c>
      <c r="D407" s="311" t="s">
        <v>1219</v>
      </c>
      <c r="E407" s="19" t="s">
        <v>19</v>
      </c>
      <c r="F407" s="312">
        <v>21.207000000000001</v>
      </c>
      <c r="G407" s="40"/>
      <c r="H407" s="46"/>
    </row>
    <row r="408" s="2" customFormat="1" ht="16.8" customHeight="1">
      <c r="A408" s="40"/>
      <c r="B408" s="46"/>
      <c r="C408" s="311" t="s">
        <v>204</v>
      </c>
      <c r="D408" s="311" t="s">
        <v>278</v>
      </c>
      <c r="E408" s="19" t="s">
        <v>19</v>
      </c>
      <c r="F408" s="312">
        <v>21.207000000000001</v>
      </c>
      <c r="G408" s="40"/>
      <c r="H408" s="46"/>
    </row>
    <row r="409" s="2" customFormat="1" ht="16.8" customHeight="1">
      <c r="A409" s="40"/>
      <c r="B409" s="46"/>
      <c r="C409" s="313" t="s">
        <v>2909</v>
      </c>
      <c r="D409" s="40"/>
      <c r="E409" s="40"/>
      <c r="F409" s="40"/>
      <c r="G409" s="40"/>
      <c r="H409" s="46"/>
    </row>
    <row r="410" s="2" customFormat="1" ht="16.8" customHeight="1">
      <c r="A410" s="40"/>
      <c r="B410" s="46"/>
      <c r="C410" s="311" t="s">
        <v>1214</v>
      </c>
      <c r="D410" s="311" t="s">
        <v>2968</v>
      </c>
      <c r="E410" s="19" t="s">
        <v>116</v>
      </c>
      <c r="F410" s="312">
        <v>21.207000000000001</v>
      </c>
      <c r="G410" s="40"/>
      <c r="H410" s="46"/>
    </row>
    <row r="411" s="2" customFormat="1" ht="16.8" customHeight="1">
      <c r="A411" s="40"/>
      <c r="B411" s="46"/>
      <c r="C411" s="311" t="s">
        <v>1457</v>
      </c>
      <c r="D411" s="311" t="s">
        <v>2969</v>
      </c>
      <c r="E411" s="19" t="s">
        <v>116</v>
      </c>
      <c r="F411" s="312">
        <v>21.207000000000001</v>
      </c>
      <c r="G411" s="40"/>
      <c r="H411" s="46"/>
    </row>
    <row r="412" s="2" customFormat="1" ht="16.8" customHeight="1">
      <c r="A412" s="40"/>
      <c r="B412" s="46"/>
      <c r="C412" s="311" t="s">
        <v>1221</v>
      </c>
      <c r="D412" s="311" t="s">
        <v>2970</v>
      </c>
      <c r="E412" s="19" t="s">
        <v>116</v>
      </c>
      <c r="F412" s="312">
        <v>23.327999999999999</v>
      </c>
      <c r="G412" s="40"/>
      <c r="H412" s="46"/>
    </row>
    <row r="413" s="2" customFormat="1" ht="16.8" customHeight="1">
      <c r="A413" s="40"/>
      <c r="B413" s="46"/>
      <c r="C413" s="311" t="s">
        <v>1462</v>
      </c>
      <c r="D413" s="311" t="s">
        <v>1463</v>
      </c>
      <c r="E413" s="19" t="s">
        <v>116</v>
      </c>
      <c r="F413" s="312">
        <v>23.327999999999999</v>
      </c>
      <c r="G413" s="40"/>
      <c r="H413" s="46"/>
    </row>
    <row r="414" s="2" customFormat="1" ht="16.8" customHeight="1">
      <c r="A414" s="40"/>
      <c r="B414" s="46"/>
      <c r="C414" s="307" t="s">
        <v>207</v>
      </c>
      <c r="D414" s="308" t="s">
        <v>207</v>
      </c>
      <c r="E414" s="309" t="s">
        <v>137</v>
      </c>
      <c r="F414" s="310">
        <v>0.32400000000000001</v>
      </c>
      <c r="G414" s="40"/>
      <c r="H414" s="46"/>
    </row>
    <row r="415" s="2" customFormat="1" ht="16.8" customHeight="1">
      <c r="A415" s="40"/>
      <c r="B415" s="46"/>
      <c r="C415" s="311" t="s">
        <v>19</v>
      </c>
      <c r="D415" s="311" t="s">
        <v>404</v>
      </c>
      <c r="E415" s="19" t="s">
        <v>19</v>
      </c>
      <c r="F415" s="312">
        <v>0</v>
      </c>
      <c r="G415" s="40"/>
      <c r="H415" s="46"/>
    </row>
    <row r="416" s="2" customFormat="1" ht="16.8" customHeight="1">
      <c r="A416" s="40"/>
      <c r="B416" s="46"/>
      <c r="C416" s="311" t="s">
        <v>19</v>
      </c>
      <c r="D416" s="311" t="s">
        <v>1183</v>
      </c>
      <c r="E416" s="19" t="s">
        <v>19</v>
      </c>
      <c r="F416" s="312">
        <v>0.14899999999999999</v>
      </c>
      <c r="G416" s="40"/>
      <c r="H416" s="46"/>
    </row>
    <row r="417" s="2" customFormat="1" ht="16.8" customHeight="1">
      <c r="A417" s="40"/>
      <c r="B417" s="46"/>
      <c r="C417" s="311" t="s">
        <v>19</v>
      </c>
      <c r="D417" s="311" t="s">
        <v>1184</v>
      </c>
      <c r="E417" s="19" t="s">
        <v>19</v>
      </c>
      <c r="F417" s="312">
        <v>0.121</v>
      </c>
      <c r="G417" s="40"/>
      <c r="H417" s="46"/>
    </row>
    <row r="418" s="2" customFormat="1" ht="16.8" customHeight="1">
      <c r="A418" s="40"/>
      <c r="B418" s="46"/>
      <c r="C418" s="311" t="s">
        <v>19</v>
      </c>
      <c r="D418" s="311" t="s">
        <v>1185</v>
      </c>
      <c r="E418" s="19" t="s">
        <v>19</v>
      </c>
      <c r="F418" s="312">
        <v>0.053999999999999999</v>
      </c>
      <c r="G418" s="40"/>
      <c r="H418" s="46"/>
    </row>
    <row r="419" s="2" customFormat="1" ht="16.8" customHeight="1">
      <c r="A419" s="40"/>
      <c r="B419" s="46"/>
      <c r="C419" s="311" t="s">
        <v>207</v>
      </c>
      <c r="D419" s="311" t="s">
        <v>278</v>
      </c>
      <c r="E419" s="19" t="s">
        <v>19</v>
      </c>
      <c r="F419" s="312">
        <v>0.32400000000000001</v>
      </c>
      <c r="G419" s="40"/>
      <c r="H419" s="46"/>
    </row>
    <row r="420" s="2" customFormat="1" ht="16.8" customHeight="1">
      <c r="A420" s="40"/>
      <c r="B420" s="46"/>
      <c r="C420" s="313" t="s">
        <v>2909</v>
      </c>
      <c r="D420" s="40"/>
      <c r="E420" s="40"/>
      <c r="F420" s="40"/>
      <c r="G420" s="40"/>
      <c r="H420" s="46"/>
    </row>
    <row r="421" s="2" customFormat="1" ht="16.8" customHeight="1">
      <c r="A421" s="40"/>
      <c r="B421" s="46"/>
      <c r="C421" s="311" t="s">
        <v>1179</v>
      </c>
      <c r="D421" s="311" t="s">
        <v>1180</v>
      </c>
      <c r="E421" s="19" t="s">
        <v>137</v>
      </c>
      <c r="F421" s="312">
        <v>0.32400000000000001</v>
      </c>
      <c r="G421" s="40"/>
      <c r="H421" s="46"/>
    </row>
    <row r="422" s="2" customFormat="1" ht="16.8" customHeight="1">
      <c r="A422" s="40"/>
      <c r="B422" s="46"/>
      <c r="C422" s="311" t="s">
        <v>1156</v>
      </c>
      <c r="D422" s="311" t="s">
        <v>2926</v>
      </c>
      <c r="E422" s="19" t="s">
        <v>137</v>
      </c>
      <c r="F422" s="312">
        <v>1.3009999999999999</v>
      </c>
      <c r="G422" s="40"/>
      <c r="H422" s="46"/>
    </row>
    <row r="423" s="2" customFormat="1" ht="16.8" customHeight="1">
      <c r="A423" s="40"/>
      <c r="B423" s="46"/>
      <c r="C423" s="311" t="s">
        <v>1187</v>
      </c>
      <c r="D423" s="311" t="s">
        <v>2971</v>
      </c>
      <c r="E423" s="19" t="s">
        <v>137</v>
      </c>
      <c r="F423" s="312">
        <v>0.32400000000000001</v>
      </c>
      <c r="G423" s="40"/>
      <c r="H423" s="46"/>
    </row>
    <row r="424" s="2" customFormat="1" ht="16.8" customHeight="1">
      <c r="A424" s="40"/>
      <c r="B424" s="46"/>
      <c r="C424" s="307" t="s">
        <v>209</v>
      </c>
      <c r="D424" s="308" t="s">
        <v>210</v>
      </c>
      <c r="E424" s="309" t="s">
        <v>116</v>
      </c>
      <c r="F424" s="310">
        <v>102.2</v>
      </c>
      <c r="G424" s="40"/>
      <c r="H424" s="46"/>
    </row>
    <row r="425" s="2" customFormat="1" ht="16.8" customHeight="1">
      <c r="A425" s="40"/>
      <c r="B425" s="46"/>
      <c r="C425" s="311" t="s">
        <v>19</v>
      </c>
      <c r="D425" s="311" t="s">
        <v>504</v>
      </c>
      <c r="E425" s="19" t="s">
        <v>19</v>
      </c>
      <c r="F425" s="312">
        <v>0</v>
      </c>
      <c r="G425" s="40"/>
      <c r="H425" s="46"/>
    </row>
    <row r="426" s="2" customFormat="1" ht="16.8" customHeight="1">
      <c r="A426" s="40"/>
      <c r="B426" s="46"/>
      <c r="C426" s="311" t="s">
        <v>19</v>
      </c>
      <c r="D426" s="311" t="s">
        <v>505</v>
      </c>
      <c r="E426" s="19" t="s">
        <v>19</v>
      </c>
      <c r="F426" s="312">
        <v>0</v>
      </c>
      <c r="G426" s="40"/>
      <c r="H426" s="46"/>
    </row>
    <row r="427" s="2" customFormat="1" ht="16.8" customHeight="1">
      <c r="A427" s="40"/>
      <c r="B427" s="46"/>
      <c r="C427" s="311" t="s">
        <v>19</v>
      </c>
      <c r="D427" s="311" t="s">
        <v>404</v>
      </c>
      <c r="E427" s="19" t="s">
        <v>19</v>
      </c>
      <c r="F427" s="312">
        <v>0</v>
      </c>
      <c r="G427" s="40"/>
      <c r="H427" s="46"/>
    </row>
    <row r="428" s="2" customFormat="1" ht="16.8" customHeight="1">
      <c r="A428" s="40"/>
      <c r="B428" s="46"/>
      <c r="C428" s="311" t="s">
        <v>19</v>
      </c>
      <c r="D428" s="311" t="s">
        <v>506</v>
      </c>
      <c r="E428" s="19" t="s">
        <v>19</v>
      </c>
      <c r="F428" s="312">
        <v>6.3700000000000001</v>
      </c>
      <c r="G428" s="40"/>
      <c r="H428" s="46"/>
    </row>
    <row r="429" s="2" customFormat="1" ht="16.8" customHeight="1">
      <c r="A429" s="40"/>
      <c r="B429" s="46"/>
      <c r="C429" s="311" t="s">
        <v>19</v>
      </c>
      <c r="D429" s="311" t="s">
        <v>507</v>
      </c>
      <c r="E429" s="19" t="s">
        <v>19</v>
      </c>
      <c r="F429" s="312">
        <v>1.98</v>
      </c>
      <c r="G429" s="40"/>
      <c r="H429" s="46"/>
    </row>
    <row r="430" s="2" customFormat="1" ht="16.8" customHeight="1">
      <c r="A430" s="40"/>
      <c r="B430" s="46"/>
      <c r="C430" s="311" t="s">
        <v>19</v>
      </c>
      <c r="D430" s="311" t="s">
        <v>508</v>
      </c>
      <c r="E430" s="19" t="s">
        <v>19</v>
      </c>
      <c r="F430" s="312">
        <v>4.6600000000000001</v>
      </c>
      <c r="G430" s="40"/>
      <c r="H430" s="46"/>
    </row>
    <row r="431" s="2" customFormat="1" ht="16.8" customHeight="1">
      <c r="A431" s="40"/>
      <c r="B431" s="46"/>
      <c r="C431" s="311" t="s">
        <v>19</v>
      </c>
      <c r="D431" s="311" t="s">
        <v>509</v>
      </c>
      <c r="E431" s="19" t="s">
        <v>19</v>
      </c>
      <c r="F431" s="312">
        <v>1.8899999999999999</v>
      </c>
      <c r="G431" s="40"/>
      <c r="H431" s="46"/>
    </row>
    <row r="432" s="2" customFormat="1" ht="16.8" customHeight="1">
      <c r="A432" s="40"/>
      <c r="B432" s="46"/>
      <c r="C432" s="311" t="s">
        <v>19</v>
      </c>
      <c r="D432" s="311" t="s">
        <v>510</v>
      </c>
      <c r="E432" s="19" t="s">
        <v>19</v>
      </c>
      <c r="F432" s="312">
        <v>2.8799999999999999</v>
      </c>
      <c r="G432" s="40"/>
      <c r="H432" s="46"/>
    </row>
    <row r="433" s="2" customFormat="1" ht="16.8" customHeight="1">
      <c r="A433" s="40"/>
      <c r="B433" s="46"/>
      <c r="C433" s="311" t="s">
        <v>19</v>
      </c>
      <c r="D433" s="311" t="s">
        <v>511</v>
      </c>
      <c r="E433" s="19" t="s">
        <v>19</v>
      </c>
      <c r="F433" s="312">
        <v>3.3199999999999998</v>
      </c>
      <c r="G433" s="40"/>
      <c r="H433" s="46"/>
    </row>
    <row r="434" s="2" customFormat="1" ht="16.8" customHeight="1">
      <c r="A434" s="40"/>
      <c r="B434" s="46"/>
      <c r="C434" s="311" t="s">
        <v>19</v>
      </c>
      <c r="D434" s="311" t="s">
        <v>512</v>
      </c>
      <c r="E434" s="19" t="s">
        <v>19</v>
      </c>
      <c r="F434" s="312">
        <v>4.6600000000000001</v>
      </c>
      <c r="G434" s="40"/>
      <c r="H434" s="46"/>
    </row>
    <row r="435" s="2" customFormat="1" ht="16.8" customHeight="1">
      <c r="A435" s="40"/>
      <c r="B435" s="46"/>
      <c r="C435" s="311" t="s">
        <v>19</v>
      </c>
      <c r="D435" s="311" t="s">
        <v>513</v>
      </c>
      <c r="E435" s="19" t="s">
        <v>19</v>
      </c>
      <c r="F435" s="312">
        <v>67.859999999999999</v>
      </c>
      <c r="G435" s="40"/>
      <c r="H435" s="46"/>
    </row>
    <row r="436" s="2" customFormat="1" ht="16.8" customHeight="1">
      <c r="A436" s="40"/>
      <c r="B436" s="46"/>
      <c r="C436" s="311" t="s">
        <v>19</v>
      </c>
      <c r="D436" s="311" t="s">
        <v>514</v>
      </c>
      <c r="E436" s="19" t="s">
        <v>19</v>
      </c>
      <c r="F436" s="312">
        <v>8.5800000000000001</v>
      </c>
      <c r="G436" s="40"/>
      <c r="H436" s="46"/>
    </row>
    <row r="437" s="2" customFormat="1" ht="16.8" customHeight="1">
      <c r="A437" s="40"/>
      <c r="B437" s="46"/>
      <c r="C437" s="311" t="s">
        <v>209</v>
      </c>
      <c r="D437" s="311" t="s">
        <v>278</v>
      </c>
      <c r="E437" s="19" t="s">
        <v>19</v>
      </c>
      <c r="F437" s="312">
        <v>102.2</v>
      </c>
      <c r="G437" s="40"/>
      <c r="H437" s="46"/>
    </row>
    <row r="438" s="2" customFormat="1" ht="16.8" customHeight="1">
      <c r="A438" s="40"/>
      <c r="B438" s="46"/>
      <c r="C438" s="313" t="s">
        <v>2909</v>
      </c>
      <c r="D438" s="40"/>
      <c r="E438" s="40"/>
      <c r="F438" s="40"/>
      <c r="G438" s="40"/>
      <c r="H438" s="46"/>
    </row>
    <row r="439" s="2" customFormat="1" ht="16.8" customHeight="1">
      <c r="A439" s="40"/>
      <c r="B439" s="46"/>
      <c r="C439" s="311" t="s">
        <v>500</v>
      </c>
      <c r="D439" s="311" t="s">
        <v>2972</v>
      </c>
      <c r="E439" s="19" t="s">
        <v>116</v>
      </c>
      <c r="F439" s="312">
        <v>102.2</v>
      </c>
      <c r="G439" s="40"/>
      <c r="H439" s="46"/>
    </row>
    <row r="440" s="2" customFormat="1" ht="16.8" customHeight="1">
      <c r="A440" s="40"/>
      <c r="B440" s="46"/>
      <c r="C440" s="311" t="s">
        <v>485</v>
      </c>
      <c r="D440" s="311" t="s">
        <v>2973</v>
      </c>
      <c r="E440" s="19" t="s">
        <v>116</v>
      </c>
      <c r="F440" s="312">
        <v>102.2</v>
      </c>
      <c r="G440" s="40"/>
      <c r="H440" s="46"/>
    </row>
    <row r="441" s="2" customFormat="1" ht="16.8" customHeight="1">
      <c r="A441" s="40"/>
      <c r="B441" s="46"/>
      <c r="C441" s="311" t="s">
        <v>490</v>
      </c>
      <c r="D441" s="311" t="s">
        <v>2974</v>
      </c>
      <c r="E441" s="19" t="s">
        <v>116</v>
      </c>
      <c r="F441" s="312">
        <v>102.2</v>
      </c>
      <c r="G441" s="40"/>
      <c r="H441" s="46"/>
    </row>
    <row r="442" s="2" customFormat="1" ht="16.8" customHeight="1">
      <c r="A442" s="40"/>
      <c r="B442" s="46"/>
      <c r="C442" s="311" t="s">
        <v>495</v>
      </c>
      <c r="D442" s="311" t="s">
        <v>2975</v>
      </c>
      <c r="E442" s="19" t="s">
        <v>116</v>
      </c>
      <c r="F442" s="312">
        <v>102.2</v>
      </c>
      <c r="G442" s="40"/>
      <c r="H442" s="46"/>
    </row>
    <row r="443" s="2" customFormat="1" ht="16.8" customHeight="1">
      <c r="A443" s="40"/>
      <c r="B443" s="46"/>
      <c r="C443" s="311" t="s">
        <v>1909</v>
      </c>
      <c r="D443" s="311" t="s">
        <v>2923</v>
      </c>
      <c r="E443" s="19" t="s">
        <v>116</v>
      </c>
      <c r="F443" s="312">
        <v>672.40599999999995</v>
      </c>
      <c r="G443" s="40"/>
      <c r="H443" s="46"/>
    </row>
    <row r="444" s="2" customFormat="1" ht="16.8" customHeight="1">
      <c r="A444" s="40"/>
      <c r="B444" s="46"/>
      <c r="C444" s="311" t="s">
        <v>1914</v>
      </c>
      <c r="D444" s="311" t="s">
        <v>2955</v>
      </c>
      <c r="E444" s="19" t="s">
        <v>116</v>
      </c>
      <c r="F444" s="312">
        <v>446.53500000000002</v>
      </c>
      <c r="G444" s="40"/>
      <c r="H444" s="46"/>
    </row>
    <row r="445" s="2" customFormat="1" ht="16.8" customHeight="1">
      <c r="A445" s="40"/>
      <c r="B445" s="46"/>
      <c r="C445" s="311" t="s">
        <v>1921</v>
      </c>
      <c r="D445" s="311" t="s">
        <v>2956</v>
      </c>
      <c r="E445" s="19" t="s">
        <v>116</v>
      </c>
      <c r="F445" s="312">
        <v>446.53500000000002</v>
      </c>
      <c r="G445" s="40"/>
      <c r="H445" s="46"/>
    </row>
    <row r="446" s="2" customFormat="1" ht="16.8" customHeight="1">
      <c r="A446" s="40"/>
      <c r="B446" s="46"/>
      <c r="C446" s="307" t="s">
        <v>212</v>
      </c>
      <c r="D446" s="308" t="s">
        <v>212</v>
      </c>
      <c r="E446" s="309" t="s">
        <v>130</v>
      </c>
      <c r="F446" s="310">
        <v>114.2</v>
      </c>
      <c r="G446" s="40"/>
      <c r="H446" s="46"/>
    </row>
    <row r="447" s="2" customFormat="1" ht="16.8" customHeight="1">
      <c r="A447" s="40"/>
      <c r="B447" s="46"/>
      <c r="C447" s="311" t="s">
        <v>19</v>
      </c>
      <c r="D447" s="311" t="s">
        <v>629</v>
      </c>
      <c r="E447" s="19" t="s">
        <v>19</v>
      </c>
      <c r="F447" s="312">
        <v>0</v>
      </c>
      <c r="G447" s="40"/>
      <c r="H447" s="46"/>
    </row>
    <row r="448" s="2" customFormat="1" ht="16.8" customHeight="1">
      <c r="A448" s="40"/>
      <c r="B448" s="46"/>
      <c r="C448" s="311" t="s">
        <v>212</v>
      </c>
      <c r="D448" s="311" t="s">
        <v>213</v>
      </c>
      <c r="E448" s="19" t="s">
        <v>19</v>
      </c>
      <c r="F448" s="312">
        <v>114.2</v>
      </c>
      <c r="G448" s="40"/>
      <c r="H448" s="46"/>
    </row>
    <row r="449" s="2" customFormat="1" ht="16.8" customHeight="1">
      <c r="A449" s="40"/>
      <c r="B449" s="46"/>
      <c r="C449" s="313" t="s">
        <v>2909</v>
      </c>
      <c r="D449" s="40"/>
      <c r="E449" s="40"/>
      <c r="F449" s="40"/>
      <c r="G449" s="40"/>
      <c r="H449" s="46"/>
    </row>
    <row r="450" s="2" customFormat="1" ht="16.8" customHeight="1">
      <c r="A450" s="40"/>
      <c r="B450" s="46"/>
      <c r="C450" s="311" t="s">
        <v>625</v>
      </c>
      <c r="D450" s="311" t="s">
        <v>2959</v>
      </c>
      <c r="E450" s="19" t="s">
        <v>130</v>
      </c>
      <c r="F450" s="312">
        <v>141.80000000000001</v>
      </c>
      <c r="G450" s="40"/>
      <c r="H450" s="46"/>
    </row>
    <row r="451" s="2" customFormat="1" ht="16.8" customHeight="1">
      <c r="A451" s="40"/>
      <c r="B451" s="46"/>
      <c r="C451" s="311" t="s">
        <v>577</v>
      </c>
      <c r="D451" s="311" t="s">
        <v>2930</v>
      </c>
      <c r="E451" s="19" t="s">
        <v>116</v>
      </c>
      <c r="F451" s="312">
        <v>311.62799999999999</v>
      </c>
      <c r="G451" s="40"/>
      <c r="H451" s="46"/>
    </row>
    <row r="452" s="2" customFormat="1" ht="16.8" customHeight="1">
      <c r="A452" s="40"/>
      <c r="B452" s="46"/>
      <c r="C452" s="311" t="s">
        <v>583</v>
      </c>
      <c r="D452" s="311" t="s">
        <v>2931</v>
      </c>
      <c r="E452" s="19" t="s">
        <v>116</v>
      </c>
      <c r="F452" s="312">
        <v>265.90800000000002</v>
      </c>
      <c r="G452" s="40"/>
      <c r="H452" s="46"/>
    </row>
    <row r="453" s="2" customFormat="1" ht="16.8" customHeight="1">
      <c r="A453" s="40"/>
      <c r="B453" s="46"/>
      <c r="C453" s="311" t="s">
        <v>694</v>
      </c>
      <c r="D453" s="311" t="s">
        <v>2933</v>
      </c>
      <c r="E453" s="19" t="s">
        <v>116</v>
      </c>
      <c r="F453" s="312">
        <v>265.90800000000002</v>
      </c>
      <c r="G453" s="40"/>
      <c r="H453" s="46"/>
    </row>
    <row r="454" s="2" customFormat="1" ht="16.8" customHeight="1">
      <c r="A454" s="40"/>
      <c r="B454" s="46"/>
      <c r="C454" s="311" t="s">
        <v>632</v>
      </c>
      <c r="D454" s="311" t="s">
        <v>633</v>
      </c>
      <c r="E454" s="19" t="s">
        <v>116</v>
      </c>
      <c r="F454" s="312">
        <v>29.777999999999999</v>
      </c>
      <c r="G454" s="40"/>
      <c r="H454" s="46"/>
    </row>
    <row r="455" s="2" customFormat="1" ht="16.8" customHeight="1">
      <c r="A455" s="40"/>
      <c r="B455" s="46"/>
      <c r="C455" s="307" t="s">
        <v>2904</v>
      </c>
      <c r="D455" s="308" t="s">
        <v>2905</v>
      </c>
      <c r="E455" s="309" t="s">
        <v>116</v>
      </c>
      <c r="F455" s="310">
        <v>344.33499999999998</v>
      </c>
      <c r="G455" s="40"/>
      <c r="H455" s="46"/>
    </row>
    <row r="456" s="2" customFormat="1" ht="16.8" customHeight="1">
      <c r="A456" s="40"/>
      <c r="B456" s="46"/>
      <c r="C456" s="307" t="s">
        <v>2906</v>
      </c>
      <c r="D456" s="308" t="s">
        <v>2907</v>
      </c>
      <c r="E456" s="309" t="s">
        <v>116</v>
      </c>
      <c r="F456" s="310">
        <v>102.2</v>
      </c>
      <c r="G456" s="40"/>
      <c r="H456" s="46"/>
    </row>
    <row r="457" s="2" customFormat="1" ht="16.8" customHeight="1">
      <c r="A457" s="40"/>
      <c r="B457" s="46"/>
      <c r="C457" s="307" t="s">
        <v>214</v>
      </c>
      <c r="D457" s="308" t="s">
        <v>214</v>
      </c>
      <c r="E457" s="309" t="s">
        <v>116</v>
      </c>
      <c r="F457" s="310">
        <v>33.950000000000003</v>
      </c>
      <c r="G457" s="40"/>
      <c r="H457" s="46"/>
    </row>
    <row r="458" s="2" customFormat="1" ht="16.8" customHeight="1">
      <c r="A458" s="40"/>
      <c r="B458" s="46"/>
      <c r="C458" s="311" t="s">
        <v>19</v>
      </c>
      <c r="D458" s="311" t="s">
        <v>273</v>
      </c>
      <c r="E458" s="19" t="s">
        <v>19</v>
      </c>
      <c r="F458" s="312">
        <v>0</v>
      </c>
      <c r="G458" s="40"/>
      <c r="H458" s="46"/>
    </row>
    <row r="459" s="2" customFormat="1" ht="16.8" customHeight="1">
      <c r="A459" s="40"/>
      <c r="B459" s="46"/>
      <c r="C459" s="311" t="s">
        <v>19</v>
      </c>
      <c r="D459" s="311" t="s">
        <v>761</v>
      </c>
      <c r="E459" s="19" t="s">
        <v>19</v>
      </c>
      <c r="F459" s="312">
        <v>0</v>
      </c>
      <c r="G459" s="40"/>
      <c r="H459" s="46"/>
    </row>
    <row r="460" s="2" customFormat="1" ht="16.8" customHeight="1">
      <c r="A460" s="40"/>
      <c r="B460" s="46"/>
      <c r="C460" s="311" t="s">
        <v>19</v>
      </c>
      <c r="D460" s="311" t="s">
        <v>1521</v>
      </c>
      <c r="E460" s="19" t="s">
        <v>19</v>
      </c>
      <c r="F460" s="312">
        <v>0</v>
      </c>
      <c r="G460" s="40"/>
      <c r="H460" s="46"/>
    </row>
    <row r="461" s="2" customFormat="1" ht="16.8" customHeight="1">
      <c r="A461" s="40"/>
      <c r="B461" s="46"/>
      <c r="C461" s="311" t="s">
        <v>19</v>
      </c>
      <c r="D461" s="311" t="s">
        <v>1863</v>
      </c>
      <c r="E461" s="19" t="s">
        <v>19</v>
      </c>
      <c r="F461" s="312">
        <v>7.3499999999999996</v>
      </c>
      <c r="G461" s="40"/>
      <c r="H461" s="46"/>
    </row>
    <row r="462" s="2" customFormat="1" ht="16.8" customHeight="1">
      <c r="A462" s="40"/>
      <c r="B462" s="46"/>
      <c r="C462" s="311" t="s">
        <v>19</v>
      </c>
      <c r="D462" s="311" t="s">
        <v>1864</v>
      </c>
      <c r="E462" s="19" t="s">
        <v>19</v>
      </c>
      <c r="F462" s="312">
        <v>3.2000000000000002</v>
      </c>
      <c r="G462" s="40"/>
      <c r="H462" s="46"/>
    </row>
    <row r="463" s="2" customFormat="1" ht="16.8" customHeight="1">
      <c r="A463" s="40"/>
      <c r="B463" s="46"/>
      <c r="C463" s="311" t="s">
        <v>19</v>
      </c>
      <c r="D463" s="311" t="s">
        <v>1865</v>
      </c>
      <c r="E463" s="19" t="s">
        <v>19</v>
      </c>
      <c r="F463" s="312">
        <v>18.800000000000001</v>
      </c>
      <c r="G463" s="40"/>
      <c r="H463" s="46"/>
    </row>
    <row r="464" s="2" customFormat="1" ht="16.8" customHeight="1">
      <c r="A464" s="40"/>
      <c r="B464" s="46"/>
      <c r="C464" s="311" t="s">
        <v>19</v>
      </c>
      <c r="D464" s="311" t="s">
        <v>1866</v>
      </c>
      <c r="E464" s="19" t="s">
        <v>19</v>
      </c>
      <c r="F464" s="312">
        <v>4.5999999999999996</v>
      </c>
      <c r="G464" s="40"/>
      <c r="H464" s="46"/>
    </row>
    <row r="465" s="2" customFormat="1" ht="16.8" customHeight="1">
      <c r="A465" s="40"/>
      <c r="B465" s="46"/>
      <c r="C465" s="311" t="s">
        <v>214</v>
      </c>
      <c r="D465" s="311" t="s">
        <v>419</v>
      </c>
      <c r="E465" s="19" t="s">
        <v>19</v>
      </c>
      <c r="F465" s="312">
        <v>33.950000000000003</v>
      </c>
      <c r="G465" s="40"/>
      <c r="H465" s="46"/>
    </row>
    <row r="466" s="2" customFormat="1" ht="16.8" customHeight="1">
      <c r="A466" s="40"/>
      <c r="B466" s="46"/>
      <c r="C466" s="313" t="s">
        <v>2909</v>
      </c>
      <c r="D466" s="40"/>
      <c r="E466" s="40"/>
      <c r="F466" s="40"/>
      <c r="G466" s="40"/>
      <c r="H466" s="46"/>
    </row>
    <row r="467" s="2" customFormat="1" ht="16.8" customHeight="1">
      <c r="A467" s="40"/>
      <c r="B467" s="46"/>
      <c r="C467" s="311" t="s">
        <v>1859</v>
      </c>
      <c r="D467" s="311" t="s">
        <v>2943</v>
      </c>
      <c r="E467" s="19" t="s">
        <v>116</v>
      </c>
      <c r="F467" s="312">
        <v>65.359999999999999</v>
      </c>
      <c r="G467" s="40"/>
      <c r="H467" s="46"/>
    </row>
    <row r="468" s="2" customFormat="1" ht="16.8" customHeight="1">
      <c r="A468" s="40"/>
      <c r="B468" s="46"/>
      <c r="C468" s="311" t="s">
        <v>1871</v>
      </c>
      <c r="D468" s="311" t="s">
        <v>2944</v>
      </c>
      <c r="E468" s="19" t="s">
        <v>116</v>
      </c>
      <c r="F468" s="312">
        <v>65.359999999999999</v>
      </c>
      <c r="G468" s="40"/>
      <c r="H468" s="46"/>
    </row>
    <row r="469" s="2" customFormat="1" ht="16.8" customHeight="1">
      <c r="A469" s="40"/>
      <c r="B469" s="46"/>
      <c r="C469" s="311" t="s">
        <v>1876</v>
      </c>
      <c r="D469" s="311" t="s">
        <v>2945</v>
      </c>
      <c r="E469" s="19" t="s">
        <v>116</v>
      </c>
      <c r="F469" s="312">
        <v>65.359999999999999</v>
      </c>
      <c r="G469" s="40"/>
      <c r="H469" s="46"/>
    </row>
    <row r="470" s="2" customFormat="1" ht="16.8" customHeight="1">
      <c r="A470" s="40"/>
      <c r="B470" s="46"/>
      <c r="C470" s="311" t="s">
        <v>1881</v>
      </c>
      <c r="D470" s="311" t="s">
        <v>2946</v>
      </c>
      <c r="E470" s="19" t="s">
        <v>116</v>
      </c>
      <c r="F470" s="312">
        <v>65.359999999999999</v>
      </c>
      <c r="G470" s="40"/>
      <c r="H470" s="46"/>
    </row>
    <row r="471" s="2" customFormat="1" ht="16.8" customHeight="1">
      <c r="A471" s="40"/>
      <c r="B471" s="46"/>
      <c r="C471" s="311" t="s">
        <v>1886</v>
      </c>
      <c r="D471" s="311" t="s">
        <v>2947</v>
      </c>
      <c r="E471" s="19" t="s">
        <v>116</v>
      </c>
      <c r="F471" s="312">
        <v>65.359999999999999</v>
      </c>
      <c r="G471" s="40"/>
      <c r="H471" s="46"/>
    </row>
    <row r="472" s="2" customFormat="1" ht="26.4" customHeight="1">
      <c r="A472" s="40"/>
      <c r="B472" s="46"/>
      <c r="C472" s="306" t="s">
        <v>2976</v>
      </c>
      <c r="D472" s="306" t="s">
        <v>104</v>
      </c>
      <c r="E472" s="40"/>
      <c r="F472" s="40"/>
      <c r="G472" s="40"/>
      <c r="H472" s="46"/>
    </row>
    <row r="473" s="2" customFormat="1" ht="16.8" customHeight="1">
      <c r="A473" s="40"/>
      <c r="B473" s="46"/>
      <c r="C473" s="307" t="s">
        <v>122</v>
      </c>
      <c r="D473" s="308" t="s">
        <v>123</v>
      </c>
      <c r="E473" s="309" t="s">
        <v>116</v>
      </c>
      <c r="F473" s="310">
        <v>67.859999999999999</v>
      </c>
      <c r="G473" s="40"/>
      <c r="H473" s="46"/>
    </row>
    <row r="474" s="2" customFormat="1" ht="16.8" customHeight="1">
      <c r="A474" s="40"/>
      <c r="B474" s="46"/>
      <c r="C474" s="307" t="s">
        <v>125</v>
      </c>
      <c r="D474" s="308" t="s">
        <v>126</v>
      </c>
      <c r="E474" s="309" t="s">
        <v>116</v>
      </c>
      <c r="F474" s="310">
        <v>5.2050000000000001</v>
      </c>
      <c r="G474" s="40"/>
      <c r="H474" s="46"/>
    </row>
    <row r="475" s="2" customFormat="1" ht="16.8" customHeight="1">
      <c r="A475" s="40"/>
      <c r="B475" s="46"/>
      <c r="C475" s="307" t="s">
        <v>2904</v>
      </c>
      <c r="D475" s="308" t="s">
        <v>2905</v>
      </c>
      <c r="E475" s="309" t="s">
        <v>116</v>
      </c>
      <c r="F475" s="310">
        <v>88.75</v>
      </c>
      <c r="G475" s="40"/>
      <c r="H475" s="46"/>
    </row>
    <row r="476" s="2" customFormat="1" ht="16.8" customHeight="1">
      <c r="A476" s="40"/>
      <c r="B476" s="46"/>
      <c r="C476" s="307" t="s">
        <v>2906</v>
      </c>
      <c r="D476" s="308" t="s">
        <v>2907</v>
      </c>
      <c r="E476" s="309" t="s">
        <v>116</v>
      </c>
      <c r="F476" s="310">
        <v>67.870000000000005</v>
      </c>
      <c r="G476" s="40"/>
      <c r="H476" s="46"/>
    </row>
    <row r="477" s="2" customFormat="1" ht="26.4" customHeight="1">
      <c r="A477" s="40"/>
      <c r="B477" s="46"/>
      <c r="C477" s="306" t="s">
        <v>2977</v>
      </c>
      <c r="D477" s="306" t="s">
        <v>87</v>
      </c>
      <c r="E477" s="40"/>
      <c r="F477" s="40"/>
      <c r="G477" s="40"/>
      <c r="H477" s="46"/>
    </row>
    <row r="478" s="2" customFormat="1" ht="16.8" customHeight="1">
      <c r="A478" s="40"/>
      <c r="B478" s="46"/>
      <c r="C478" s="307" t="s">
        <v>122</v>
      </c>
      <c r="D478" s="308" t="s">
        <v>123</v>
      </c>
      <c r="E478" s="309" t="s">
        <v>116</v>
      </c>
      <c r="F478" s="310">
        <v>67.859999999999999</v>
      </c>
      <c r="G478" s="40"/>
      <c r="H478" s="46"/>
    </row>
    <row r="479" s="2" customFormat="1" ht="16.8" customHeight="1">
      <c r="A479" s="40"/>
      <c r="B479" s="46"/>
      <c r="C479" s="307" t="s">
        <v>125</v>
      </c>
      <c r="D479" s="308" t="s">
        <v>126</v>
      </c>
      <c r="E479" s="309" t="s">
        <v>116</v>
      </c>
      <c r="F479" s="310">
        <v>5.2050000000000001</v>
      </c>
      <c r="G479" s="40"/>
      <c r="H479" s="46"/>
    </row>
    <row r="480" s="2" customFormat="1" ht="16.8" customHeight="1">
      <c r="A480" s="40"/>
      <c r="B480" s="46"/>
      <c r="C480" s="311" t="s">
        <v>19</v>
      </c>
      <c r="D480" s="311" t="s">
        <v>404</v>
      </c>
      <c r="E480" s="19" t="s">
        <v>19</v>
      </c>
      <c r="F480" s="312">
        <v>0</v>
      </c>
      <c r="G480" s="40"/>
      <c r="H480" s="46"/>
    </row>
    <row r="481" s="2" customFormat="1" ht="16.8" customHeight="1">
      <c r="A481" s="40"/>
      <c r="B481" s="46"/>
      <c r="C481" s="311" t="s">
        <v>19</v>
      </c>
      <c r="D481" s="311" t="s">
        <v>2840</v>
      </c>
      <c r="E481" s="19" t="s">
        <v>19</v>
      </c>
      <c r="F481" s="312">
        <v>5.2050000000000001</v>
      </c>
      <c r="G481" s="40"/>
      <c r="H481" s="46"/>
    </row>
    <row r="482" s="2" customFormat="1" ht="16.8" customHeight="1">
      <c r="A482" s="40"/>
      <c r="B482" s="46"/>
      <c r="C482" s="311" t="s">
        <v>125</v>
      </c>
      <c r="D482" s="311" t="s">
        <v>278</v>
      </c>
      <c r="E482" s="19" t="s">
        <v>19</v>
      </c>
      <c r="F482" s="312">
        <v>5.2050000000000001</v>
      </c>
      <c r="G482" s="40"/>
      <c r="H482" s="46"/>
    </row>
    <row r="483" s="2" customFormat="1" ht="16.8" customHeight="1">
      <c r="A483" s="40"/>
      <c r="B483" s="46"/>
      <c r="C483" s="313" t="s">
        <v>2909</v>
      </c>
      <c r="D483" s="40"/>
      <c r="E483" s="40"/>
      <c r="F483" s="40"/>
      <c r="G483" s="40"/>
      <c r="H483" s="46"/>
    </row>
    <row r="484" s="2" customFormat="1" ht="16.8" customHeight="1">
      <c r="A484" s="40"/>
      <c r="B484" s="46"/>
      <c r="C484" s="311" t="s">
        <v>1762</v>
      </c>
      <c r="D484" s="311" t="s">
        <v>2920</v>
      </c>
      <c r="E484" s="19" t="s">
        <v>116</v>
      </c>
      <c r="F484" s="312">
        <v>5.2050000000000001</v>
      </c>
      <c r="G484" s="40"/>
      <c r="H484" s="46"/>
    </row>
    <row r="485" s="2" customFormat="1" ht="16.8" customHeight="1">
      <c r="A485" s="40"/>
      <c r="B485" s="46"/>
      <c r="C485" s="311" t="s">
        <v>1767</v>
      </c>
      <c r="D485" s="311" t="s">
        <v>2918</v>
      </c>
      <c r="E485" s="19" t="s">
        <v>116</v>
      </c>
      <c r="F485" s="312">
        <v>5.2050000000000001</v>
      </c>
      <c r="G485" s="40"/>
      <c r="H485" s="46"/>
    </row>
    <row r="486" s="2" customFormat="1" ht="16.8" customHeight="1">
      <c r="A486" s="40"/>
      <c r="B486" s="46"/>
      <c r="C486" s="311" t="s">
        <v>1796</v>
      </c>
      <c r="D486" s="311" t="s">
        <v>2921</v>
      </c>
      <c r="E486" s="19" t="s">
        <v>116</v>
      </c>
      <c r="F486" s="312">
        <v>5.2050000000000001</v>
      </c>
      <c r="G486" s="40"/>
      <c r="H486" s="46"/>
    </row>
    <row r="487" s="2" customFormat="1" ht="16.8" customHeight="1">
      <c r="A487" s="40"/>
      <c r="B487" s="46"/>
      <c r="C487" s="311" t="s">
        <v>1818</v>
      </c>
      <c r="D487" s="311" t="s">
        <v>2922</v>
      </c>
      <c r="E487" s="19" t="s">
        <v>116</v>
      </c>
      <c r="F487" s="312">
        <v>5.2050000000000001</v>
      </c>
      <c r="G487" s="40"/>
      <c r="H487" s="46"/>
    </row>
    <row r="488" s="2" customFormat="1" ht="16.8" customHeight="1">
      <c r="A488" s="40"/>
      <c r="B488" s="46"/>
      <c r="C488" s="311" t="s">
        <v>1823</v>
      </c>
      <c r="D488" s="311" t="s">
        <v>2844</v>
      </c>
      <c r="E488" s="19" t="s">
        <v>116</v>
      </c>
      <c r="F488" s="312">
        <v>5.726</v>
      </c>
      <c r="G488" s="40"/>
      <c r="H488" s="46"/>
    </row>
    <row r="489" s="2" customFormat="1" ht="16.8" customHeight="1">
      <c r="A489" s="40"/>
      <c r="B489" s="46"/>
      <c r="C489" s="307" t="s">
        <v>2978</v>
      </c>
      <c r="D489" s="308" t="s">
        <v>126</v>
      </c>
      <c r="E489" s="309" t="s">
        <v>116</v>
      </c>
      <c r="F489" s="310">
        <v>98.216999999999999</v>
      </c>
      <c r="G489" s="40"/>
      <c r="H489" s="46"/>
    </row>
    <row r="490" s="2" customFormat="1" ht="16.8" customHeight="1">
      <c r="A490" s="40"/>
      <c r="B490" s="46"/>
      <c r="C490" s="307" t="s">
        <v>128</v>
      </c>
      <c r="D490" s="308" t="s">
        <v>129</v>
      </c>
      <c r="E490" s="309" t="s">
        <v>130</v>
      </c>
      <c r="F490" s="310">
        <v>32.299999999999997</v>
      </c>
      <c r="G490" s="40"/>
      <c r="H490" s="46"/>
    </row>
    <row r="491" s="2" customFormat="1" ht="16.8" customHeight="1">
      <c r="A491" s="40"/>
      <c r="B491" s="46"/>
      <c r="C491" s="307" t="s">
        <v>174</v>
      </c>
      <c r="D491" s="308" t="s">
        <v>175</v>
      </c>
      <c r="E491" s="309" t="s">
        <v>116</v>
      </c>
      <c r="F491" s="310">
        <v>205.41800000000001</v>
      </c>
      <c r="G491" s="40"/>
      <c r="H491" s="46"/>
    </row>
    <row r="492" s="2" customFormat="1" ht="16.8" customHeight="1">
      <c r="A492" s="40"/>
      <c r="B492" s="46"/>
      <c r="C492" s="307" t="s">
        <v>177</v>
      </c>
      <c r="D492" s="308" t="s">
        <v>178</v>
      </c>
      <c r="E492" s="309" t="s">
        <v>116</v>
      </c>
      <c r="F492" s="310">
        <v>88.75</v>
      </c>
      <c r="G492" s="40"/>
      <c r="H492" s="46"/>
    </row>
    <row r="493" s="2" customFormat="1" ht="16.8" customHeight="1">
      <c r="A493" s="40"/>
      <c r="B493" s="46"/>
      <c r="C493" s="307" t="s">
        <v>2979</v>
      </c>
      <c r="D493" s="308" t="s">
        <v>178</v>
      </c>
      <c r="E493" s="309" t="s">
        <v>116</v>
      </c>
      <c r="F493" s="310">
        <v>255.58500000000001</v>
      </c>
      <c r="G493" s="40"/>
      <c r="H493" s="46"/>
    </row>
    <row r="494" s="2" customFormat="1" ht="16.8" customHeight="1">
      <c r="A494" s="40"/>
      <c r="B494" s="46"/>
      <c r="C494" s="307" t="s">
        <v>184</v>
      </c>
      <c r="D494" s="308" t="s">
        <v>184</v>
      </c>
      <c r="E494" s="309" t="s">
        <v>19</v>
      </c>
      <c r="F494" s="310">
        <v>88.75</v>
      </c>
      <c r="G494" s="40"/>
      <c r="H494" s="46"/>
    </row>
    <row r="495" s="2" customFormat="1" ht="16.8" customHeight="1">
      <c r="A495" s="40"/>
      <c r="B495" s="46"/>
      <c r="C495" s="307" t="s">
        <v>209</v>
      </c>
      <c r="D495" s="308" t="s">
        <v>210</v>
      </c>
      <c r="E495" s="309" t="s">
        <v>116</v>
      </c>
      <c r="F495" s="310">
        <v>67.859999999999999</v>
      </c>
      <c r="G495" s="40"/>
      <c r="H495" s="46"/>
    </row>
    <row r="496" s="2" customFormat="1" ht="16.8" customHeight="1">
      <c r="A496" s="40"/>
      <c r="B496" s="46"/>
      <c r="C496" s="307" t="s">
        <v>2980</v>
      </c>
      <c r="D496" s="308" t="s">
        <v>210</v>
      </c>
      <c r="E496" s="309" t="s">
        <v>116</v>
      </c>
      <c r="F496" s="310">
        <v>34.340000000000003</v>
      </c>
      <c r="G496" s="40"/>
      <c r="H496" s="46"/>
    </row>
    <row r="497" s="2" customFormat="1" ht="16.8" customHeight="1">
      <c r="A497" s="40"/>
      <c r="B497" s="46"/>
      <c r="C497" s="307" t="s">
        <v>2904</v>
      </c>
      <c r="D497" s="308" t="s">
        <v>2905</v>
      </c>
      <c r="E497" s="309" t="s">
        <v>116</v>
      </c>
      <c r="F497" s="310">
        <v>88.75</v>
      </c>
      <c r="G497" s="40"/>
      <c r="H497" s="46"/>
    </row>
    <row r="498" s="2" customFormat="1" ht="16.8" customHeight="1">
      <c r="A498" s="40"/>
      <c r="B498" s="46"/>
      <c r="C498" s="307" t="s">
        <v>2906</v>
      </c>
      <c r="D498" s="308" t="s">
        <v>2907</v>
      </c>
      <c r="E498" s="309" t="s">
        <v>116</v>
      </c>
      <c r="F498" s="310">
        <v>67.870000000000005</v>
      </c>
      <c r="G498" s="40"/>
      <c r="H498" s="46"/>
    </row>
    <row r="499" s="2" customFormat="1" ht="7.44" customHeight="1">
      <c r="A499" s="40"/>
      <c r="B499" s="170"/>
      <c r="C499" s="171"/>
      <c r="D499" s="171"/>
      <c r="E499" s="171"/>
      <c r="F499" s="171"/>
      <c r="G499" s="171"/>
      <c r="H499" s="46"/>
    </row>
    <row r="500" s="2" customFormat="1">
      <c r="A500" s="40"/>
      <c r="B500" s="40"/>
      <c r="C500" s="40"/>
      <c r="D500" s="40"/>
      <c r="E500" s="40"/>
      <c r="F500" s="40"/>
      <c r="G500" s="40"/>
      <c r="H500" s="40"/>
    </row>
  </sheetData>
  <sheetProtection sheet="1" formatColumns="0" formatRows="0" objects="1" scenarios="1" spinCount="100000" saltValue="gmLG8z8kqRxSfycCK+Cew7ZVc9iRGSeI1V4WizyX4FaIravcevFRFGSxD8HpuvIgq7C01EmklufBPK1jDJ+Lcg==" hashValue="8ATIaw7Ev0es7WW9/JiTReBMyWAeOm7EuWvezTM/i1GdP0CkYH2+vvfcTdPKjBhCEdTvhqX6XGf/+2RRlzSmSA==" algorithmName="SHA-512" password="CC3D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DESKTOP-JGLBK2V\katcha</dc:creator>
  <cp:lastModifiedBy>DESKTOP-JGLBK2V\katcha</cp:lastModifiedBy>
  <dcterms:created xsi:type="dcterms:W3CDTF">2022-04-28T09:34:20Z</dcterms:created>
  <dcterms:modified xsi:type="dcterms:W3CDTF">2022-04-28T09:34:40Z</dcterms:modified>
</cp:coreProperties>
</file>